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ACCIDENTES LABORALES 2022/"/>
    </mc:Choice>
  </mc:AlternateContent>
  <xr:revisionPtr revIDLastSave="0" documentId="13_ncr:1_{747CB4C9-120B-9F44-A8A0-74C745FB599E}" xr6:coauthVersionLast="47" xr6:coauthVersionMax="47" xr10:uidLastSave="{00000000-0000-0000-0000-000000000000}"/>
  <bookViews>
    <workbookView xWindow="-28860" yWindow="7700" windowWidth="24640" windowHeight="21100" xr2:uid="{00000000-000D-0000-FFFF-FFFF00000000}"/>
  </bookViews>
  <sheets>
    <sheet name="Port 2" sheetId="12" r:id="rId1"/>
    <sheet name="Hoja1" sheetId="13" r:id="rId2"/>
  </sheets>
  <definedNames>
    <definedName name="_xlchart.v1.0" hidden="1">'Port 2'!$B$7:$B$22</definedName>
    <definedName name="_xlchart.v1.1" hidden="1">'Port 2'!$E$5:$E$6</definedName>
    <definedName name="_xlchart.v1.2" hidden="1">'Port 2'!$E$7:$E$22</definedName>
    <definedName name="_xlchart.v1.3" hidden="1">'Port 2'!$B$7:$B$22</definedName>
    <definedName name="_xlchart.v1.4" hidden="1">'Port 2'!$E$5:$E$6</definedName>
    <definedName name="_xlchart.v1.5" hidden="1">'Port 2'!$E$7:$E$22</definedName>
    <definedName name="_xlnm.Print_Area" localSheetId="0">'Port 2'!$B$1:$E$46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67" i="13"/>
  <c r="E66" i="13"/>
  <c r="E61" i="13"/>
  <c r="E54" i="13"/>
  <c r="E46" i="13"/>
  <c r="E40" i="13"/>
  <c r="E34" i="13"/>
  <c r="E29" i="13"/>
  <c r="E21" i="13"/>
  <c r="E17" i="13"/>
  <c r="E16" i="13"/>
  <c r="E13" i="13"/>
  <c r="E10" i="13"/>
  <c r="E6" i="13"/>
  <c r="E4" i="13"/>
  <c r="E3" i="13"/>
  <c r="D68" i="13"/>
  <c r="D23" i="12"/>
  <c r="C23" i="12"/>
  <c r="E23" i="12" l="1"/>
</calcChain>
</file>

<file path=xl/sharedStrings.xml><?xml version="1.0" encoding="utf-8"?>
<sst xmlns="http://schemas.openxmlformats.org/spreadsheetml/2006/main" count="149" uniqueCount="79">
  <si>
    <t xml:space="preserve">T O T A L </t>
  </si>
  <si>
    <t>Accidentes ocurridos a trabajadores portuarios según % de accidentabilidad por Gobernación Marítima</t>
  </si>
  <si>
    <t>Gobernación Marítima</t>
  </si>
  <si>
    <t>Total accidentes</t>
  </si>
  <si>
    <t>Arica</t>
  </si>
  <si>
    <t>Iquique</t>
  </si>
  <si>
    <t>Antofagasta</t>
  </si>
  <si>
    <t>Caldera</t>
  </si>
  <si>
    <t>Coquimbo</t>
  </si>
  <si>
    <t>Hanga Roa</t>
  </si>
  <si>
    <t>Valparaíso</t>
  </si>
  <si>
    <t>San Antonio</t>
  </si>
  <si>
    <t>Talcahuano</t>
  </si>
  <si>
    <t>Valdivia</t>
  </si>
  <si>
    <t>Puerto Montt</t>
  </si>
  <si>
    <t>Castro</t>
  </si>
  <si>
    <t>Aysén</t>
  </si>
  <si>
    <t>Punta Arenas</t>
  </si>
  <si>
    <t>Puerto Williams</t>
  </si>
  <si>
    <t>Antártcia</t>
  </si>
  <si>
    <t>Trabajadores vigentes</t>
  </si>
  <si>
    <t>Porcentaje accidentabilidad</t>
  </si>
  <si>
    <t>DGTM</t>
  </si>
  <si>
    <t>AUTORIDAD MARÍTIMA</t>
  </si>
  <si>
    <t>TRABAJADOR PORTUARIO</t>
  </si>
  <si>
    <t>Patache</t>
  </si>
  <si>
    <t>Tocopilla</t>
  </si>
  <si>
    <t>Mejillones</t>
  </si>
  <si>
    <t>Taltal</t>
  </si>
  <si>
    <t>Chañaral</t>
  </si>
  <si>
    <t>Huasco-Guacolda</t>
  </si>
  <si>
    <t>Tongoy</t>
  </si>
  <si>
    <t>Los Vilos</t>
  </si>
  <si>
    <t>Juan Fernández</t>
  </si>
  <si>
    <t>Quintero</t>
  </si>
  <si>
    <t>Algarrobo</t>
  </si>
  <si>
    <t>Lago Rapel</t>
  </si>
  <si>
    <t>Pichilemu</t>
  </si>
  <si>
    <t>Constitución</t>
  </si>
  <si>
    <t>Vichuquén</t>
  </si>
  <si>
    <t>Tomé</t>
  </si>
  <si>
    <t>Lirquén</t>
  </si>
  <si>
    <t>Penco</t>
  </si>
  <si>
    <t>San Vicente</t>
  </si>
  <si>
    <t>Lota</t>
  </si>
  <si>
    <t>Coronel</t>
  </si>
  <si>
    <t>Lebu</t>
  </si>
  <si>
    <t>Carahue</t>
  </si>
  <si>
    <t>Lago Villarrica</t>
  </si>
  <si>
    <t>Lago Panguipulli</t>
  </si>
  <si>
    <t>Lago Ranco</t>
  </si>
  <si>
    <t>Corral</t>
  </si>
  <si>
    <t>Puerto Varas</t>
  </si>
  <si>
    <t>Río Negro Hornopirén</t>
  </si>
  <si>
    <t>Cochamó</t>
  </si>
  <si>
    <t>Calbuco</t>
  </si>
  <si>
    <t>Maullín</t>
  </si>
  <si>
    <t>Ancud</t>
  </si>
  <si>
    <t>Chonchi</t>
  </si>
  <si>
    <t>Chaitén</t>
  </si>
  <si>
    <t>Achao</t>
  </si>
  <si>
    <t>Quemchi</t>
  </si>
  <si>
    <t>Queule</t>
  </si>
  <si>
    <t>Quellón</t>
  </si>
  <si>
    <t>Melinka</t>
  </si>
  <si>
    <t>Puerto Aguirre</t>
  </si>
  <si>
    <t>Puerto Cisne</t>
  </si>
  <si>
    <t>Río Baker</t>
  </si>
  <si>
    <t>Chacabuco</t>
  </si>
  <si>
    <t>Lago General Carrera</t>
  </si>
  <si>
    <t>Puerto Natales</t>
  </si>
  <si>
    <t>Punta Delgada</t>
  </si>
  <si>
    <t>Puerto Edén</t>
  </si>
  <si>
    <t>Tierra del Fuego</t>
  </si>
  <si>
    <t>Directemar</t>
  </si>
  <si>
    <t>TOTAL</t>
  </si>
  <si>
    <t>GOBERNACIÓN MARÍTIMA</t>
  </si>
  <si>
    <t>Año 2022</t>
  </si>
  <si>
    <t>Accidentes a trabajadores portuarios % de accidentabilidad según Gobernación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</si>
</sst>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3" fontId="2" fillId="0" borderId="0" xfId="0" applyNumberFormat="1" applyFont="1"/>
    <xf numFmtId="164" fontId="2" fillId="0" borderId="0" xfId="2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/>
    <xf numFmtId="0" fontId="8" fillId="0" borderId="1" xfId="1" applyFont="1" applyBorder="1"/>
    <xf numFmtId="0" fontId="8" fillId="0" borderId="1" xfId="1" applyFont="1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2" xfId="1" applyFont="1" applyBorder="1"/>
    <xf numFmtId="41" fontId="0" fillId="0" borderId="4" xfId="0" applyNumberFormat="1" applyBorder="1"/>
    <xf numFmtId="41" fontId="8" fillId="0" borderId="7" xfId="1" applyNumberFormat="1" applyFont="1" applyBorder="1" applyAlignment="1">
      <alignment vertical="center" wrapText="1"/>
    </xf>
    <xf numFmtId="41" fontId="0" fillId="0" borderId="5" xfId="0" applyNumberFormat="1" applyBorder="1"/>
    <xf numFmtId="41" fontId="0" fillId="0" borderId="2" xfId="0" applyNumberFormat="1" applyBorder="1"/>
    <xf numFmtId="41" fontId="0" fillId="0" borderId="1" xfId="0" applyNumberFormat="1" applyBorder="1"/>
    <xf numFmtId="41" fontId="0" fillId="0" borderId="6" xfId="0" applyNumberFormat="1" applyBorder="1"/>
    <xf numFmtId="0" fontId="8" fillId="0" borderId="8" xfId="1" applyFont="1" applyBorder="1" applyAlignment="1">
      <alignment vertical="center" wrapText="1"/>
    </xf>
    <xf numFmtId="41" fontId="8" fillId="0" borderId="9" xfId="1" applyNumberFormat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41" fontId="8" fillId="0" borderId="7" xfId="1" applyNumberFormat="1" applyFont="1" applyBorder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/>
    </xf>
    <xf numFmtId="41" fontId="9" fillId="0" borderId="10" xfId="1" applyNumberFormat="1" applyFont="1" applyBorder="1"/>
    <xf numFmtId="0" fontId="3" fillId="0" borderId="1" xfId="0" applyFont="1" applyBorder="1" applyAlignment="1">
      <alignment vertical="center"/>
    </xf>
    <xf numFmtId="10" fontId="3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0" fillId="0" borderId="0" xfId="0" applyNumberFormat="1"/>
    <xf numFmtId="0" fontId="3" fillId="0" borderId="1" xfId="0" applyFont="1" applyBorder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/>
    <xf numFmtId="10" fontId="3" fillId="0" borderId="1" xfId="2" applyNumberFormat="1" applyFont="1" applyBorder="1"/>
    <xf numFmtId="41" fontId="3" fillId="0" borderId="1" xfId="2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vertical="center" wrapText="1"/>
    </xf>
    <xf numFmtId="41" fontId="3" fillId="0" borderId="0" xfId="0" applyNumberFormat="1" applyFont="1"/>
    <xf numFmtId="10" fontId="2" fillId="0" borderId="1" xfId="2" applyNumberFormat="1" applyFont="1" applyBorder="1"/>
    <xf numFmtId="0" fontId="10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1" fontId="8" fillId="0" borderId="19" xfId="1" applyNumberFormat="1" applyFont="1" applyBorder="1" applyAlignment="1">
      <alignment horizontal="center" vertical="center" wrapText="1"/>
    </xf>
    <xf numFmtId="41" fontId="8" fillId="0" borderId="20" xfId="1" applyNumberFormat="1" applyFont="1" applyBorder="1" applyAlignment="1">
      <alignment horizontal="center" vertical="center" wrapText="1"/>
    </xf>
    <xf numFmtId="41" fontId="8" fillId="0" borderId="22" xfId="1" applyNumberFormat="1" applyFont="1" applyBorder="1" applyAlignment="1">
      <alignment horizontal="center" vertical="center" wrapText="1"/>
    </xf>
    <xf numFmtId="41" fontId="8" fillId="0" borderId="21" xfId="1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2096922360488101"/>
          <c:y val="6.9016184042518275E-2"/>
          <c:w val="0.73450944811016583"/>
          <c:h val="0.7999721473105254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'Port 2'!$E$5:$E$6</c:f>
              <c:strCache>
                <c:ptCount val="2"/>
                <c:pt idx="0">
                  <c:v>Porcentaje accidentabilidad</c:v>
                </c:pt>
              </c:strCache>
            </c:strRef>
          </c:tx>
          <c:invertIfNegative val="0"/>
          <c:cat>
            <c:strRef>
              <c:f>'Port 2'!$B$7:$B$22</c:f>
              <c:strCache>
                <c:ptCount val="16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  <c:pt idx="15">
                  <c:v>Antártcia</c:v>
                </c:pt>
              </c:strCache>
            </c:strRef>
          </c:cat>
          <c:val>
            <c:numRef>
              <c:f>'Port 2'!$E$7:$E$22</c:f>
              <c:numCache>
                <c:formatCode>0.00%</c:formatCode>
                <c:ptCount val="16"/>
                <c:pt idx="0">
                  <c:v>7.5685903500473037E-3</c:v>
                </c:pt>
                <c:pt idx="1">
                  <c:v>3.1712473572938688E-3</c:v>
                </c:pt>
                <c:pt idx="2">
                  <c:v>1.2187299550994226E-2</c:v>
                </c:pt>
                <c:pt idx="3">
                  <c:v>1.8691588785046728E-2</c:v>
                </c:pt>
                <c:pt idx="4">
                  <c:v>0</c:v>
                </c:pt>
                <c:pt idx="5">
                  <c:v>0.16666666666666666</c:v>
                </c:pt>
                <c:pt idx="6">
                  <c:v>4.361310331459585E-4</c:v>
                </c:pt>
                <c:pt idx="7">
                  <c:v>1.3028169014084507E-2</c:v>
                </c:pt>
                <c:pt idx="8">
                  <c:v>1.0856738258201559E-2</c:v>
                </c:pt>
                <c:pt idx="9">
                  <c:v>0</c:v>
                </c:pt>
                <c:pt idx="10">
                  <c:v>3.2397408207343412E-3</c:v>
                </c:pt>
                <c:pt idx="11">
                  <c:v>5.8823529411764705E-2</c:v>
                </c:pt>
                <c:pt idx="12">
                  <c:v>9.3023255813953487E-3</c:v>
                </c:pt>
                <c:pt idx="13">
                  <c:v>4.5248868778280547E-3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A-9343-A319-81C97C4ED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19977984"/>
        <c:axId val="215766080"/>
        <c:axId val="0"/>
      </c:bar3DChart>
      <c:catAx>
        <c:axId val="3199779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Gobernación Marítima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766080"/>
        <c:crosses val="autoZero"/>
        <c:auto val="1"/>
        <c:lblAlgn val="ctr"/>
        <c:lblOffset val="100"/>
        <c:noMultiLvlLbl val="0"/>
      </c:catAx>
      <c:valAx>
        <c:axId val="2157660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 de Accidentabilidad</a:t>
                </a:r>
              </a:p>
            </c:rich>
          </c:tx>
          <c:layout>
            <c:manualLayout>
              <c:xMode val="edge"/>
              <c:yMode val="edge"/>
              <c:x val="0.41486805714459551"/>
              <c:y val="0.94057766126906583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319977984"/>
        <c:crosses val="max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32</xdr:row>
          <xdr:rowOff>57150</xdr:rowOff>
        </xdr:from>
        <xdr:to>
          <xdr:col>2</xdr:col>
          <xdr:colOff>476250</xdr:colOff>
          <xdr:row>33</xdr:row>
          <xdr:rowOff>95250</xdr:rowOff>
        </xdr:to>
        <xdr:pic>
          <xdr:nvPicPr>
            <xdr:cNvPr id="3253" name="Picture 3">
              <a:extLs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286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33650" y="5924550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730250</xdr:colOff>
      <xdr:row>28</xdr:row>
      <xdr:rowOff>57151</xdr:rowOff>
    </xdr:from>
    <xdr:to>
      <xdr:col>5</xdr:col>
      <xdr:colOff>444501</xdr:colOff>
      <xdr:row>50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7"/>
  <sheetViews>
    <sheetView showGridLines="0" tabSelected="1" zoomScaleNormal="100" workbookViewId="0">
      <selection activeCell="F33" sqref="F33"/>
    </sheetView>
  </sheetViews>
  <sheetFormatPr baseColWidth="10" defaultColWidth="11.5" defaultRowHeight="16" x14ac:dyDescent="0.2"/>
  <cols>
    <col min="1" max="1" width="11.6640625" style="6" customWidth="1"/>
    <col min="2" max="2" width="24.1640625" style="6" customWidth="1"/>
    <col min="3" max="3" width="15.6640625" style="6" customWidth="1"/>
    <col min="4" max="4" width="21.6640625" style="6" bestFit="1" customWidth="1"/>
    <col min="5" max="5" width="21.6640625" style="6" customWidth="1"/>
    <col min="6" max="6" width="19.1640625" style="6" customWidth="1"/>
    <col min="7" max="7" width="12.5" style="6" customWidth="1"/>
    <col min="8" max="16384" width="11.5" style="6"/>
  </cols>
  <sheetData>
    <row r="1" spans="2:7" s="2" customFormat="1" ht="14.25" customHeight="1" x14ac:dyDescent="0.2">
      <c r="B1" s="49" t="s">
        <v>1</v>
      </c>
      <c r="C1" s="49"/>
      <c r="D1" s="49"/>
      <c r="E1" s="49"/>
    </row>
    <row r="2" spans="2:7" s="2" customFormat="1" ht="14.25" customHeight="1" x14ac:dyDescent="0.2">
      <c r="B2" s="49"/>
      <c r="C2" s="49"/>
      <c r="D2" s="49"/>
      <c r="E2" s="49"/>
    </row>
    <row r="3" spans="2:7" ht="14.25" customHeight="1" x14ac:dyDescent="0.2">
      <c r="B3" s="48" t="s">
        <v>77</v>
      </c>
      <c r="C3" s="48"/>
      <c r="D3" s="48"/>
      <c r="E3" s="48"/>
      <c r="F3" s="2"/>
    </row>
    <row r="4" spans="2:7" ht="9" customHeight="1" x14ac:dyDescent="0.2"/>
    <row r="5" spans="2:7" s="7" customFormat="1" ht="16" customHeight="1" x14ac:dyDescent="0.2">
      <c r="B5" s="50" t="s">
        <v>2</v>
      </c>
      <c r="C5" s="51" t="s">
        <v>3</v>
      </c>
      <c r="D5" s="50" t="s">
        <v>20</v>
      </c>
      <c r="E5" s="53" t="s">
        <v>21</v>
      </c>
      <c r="F5" s="1"/>
    </row>
    <row r="6" spans="2:7" x14ac:dyDescent="0.2">
      <c r="B6" s="50"/>
      <c r="C6" s="52"/>
      <c r="D6" s="50"/>
      <c r="E6" s="54"/>
      <c r="F6" s="1"/>
    </row>
    <row r="7" spans="2:7" ht="13" customHeight="1" x14ac:dyDescent="0.2">
      <c r="B7" s="38" t="s">
        <v>4</v>
      </c>
      <c r="C7" s="39">
        <v>8</v>
      </c>
      <c r="D7" s="40">
        <v>1057</v>
      </c>
      <c r="E7" s="41">
        <f>C7/D7</f>
        <v>7.5685903500473037E-3</v>
      </c>
    </row>
    <row r="8" spans="2:7" ht="13" customHeight="1" x14ac:dyDescent="0.2">
      <c r="B8" s="38" t="s">
        <v>5</v>
      </c>
      <c r="C8" s="40">
        <v>3</v>
      </c>
      <c r="D8" s="40">
        <v>946</v>
      </c>
      <c r="E8" s="41">
        <f t="shared" ref="E8:E23" si="0">C8/D8</f>
        <v>3.1712473572938688E-3</v>
      </c>
    </row>
    <row r="9" spans="2:7" ht="13" customHeight="1" x14ac:dyDescent="0.2">
      <c r="B9" s="38" t="s">
        <v>6</v>
      </c>
      <c r="C9" s="40">
        <v>19</v>
      </c>
      <c r="D9" s="40">
        <v>1559</v>
      </c>
      <c r="E9" s="41">
        <f t="shared" si="0"/>
        <v>1.2187299550994226E-2</v>
      </c>
    </row>
    <row r="10" spans="2:7" ht="13" customHeight="1" x14ac:dyDescent="0.2">
      <c r="B10" s="38" t="s">
        <v>7</v>
      </c>
      <c r="C10" s="40">
        <v>4</v>
      </c>
      <c r="D10" s="40">
        <v>214</v>
      </c>
      <c r="E10" s="41">
        <f t="shared" si="0"/>
        <v>1.8691588785046728E-2</v>
      </c>
    </row>
    <row r="11" spans="2:7" ht="13" customHeight="1" x14ac:dyDescent="0.2">
      <c r="B11" s="38" t="s">
        <v>8</v>
      </c>
      <c r="C11" s="42">
        <v>0</v>
      </c>
      <c r="D11" s="40">
        <v>283</v>
      </c>
      <c r="E11" s="41">
        <f t="shared" si="0"/>
        <v>0</v>
      </c>
      <c r="G11" s="8"/>
    </row>
    <row r="12" spans="2:7" ht="13" customHeight="1" x14ac:dyDescent="0.2">
      <c r="B12" s="38" t="s">
        <v>9</v>
      </c>
      <c r="C12" s="42">
        <v>1</v>
      </c>
      <c r="D12" s="42">
        <v>6</v>
      </c>
      <c r="E12" s="41">
        <f t="shared" si="0"/>
        <v>0.16666666666666666</v>
      </c>
    </row>
    <row r="13" spans="2:7" ht="13" customHeight="1" x14ac:dyDescent="0.2">
      <c r="B13" s="38" t="s">
        <v>10</v>
      </c>
      <c r="C13" s="40">
        <v>9</v>
      </c>
      <c r="D13" s="40">
        <v>20636</v>
      </c>
      <c r="E13" s="41">
        <f t="shared" si="0"/>
        <v>4.361310331459585E-4</v>
      </c>
    </row>
    <row r="14" spans="2:7" ht="13" customHeight="1" x14ac:dyDescent="0.2">
      <c r="B14" s="38" t="s">
        <v>11</v>
      </c>
      <c r="C14" s="40">
        <v>37</v>
      </c>
      <c r="D14" s="40">
        <v>2840</v>
      </c>
      <c r="E14" s="41">
        <f t="shared" si="0"/>
        <v>1.3028169014084507E-2</v>
      </c>
    </row>
    <row r="15" spans="2:7" ht="13" customHeight="1" x14ac:dyDescent="0.2">
      <c r="B15" s="38" t="s">
        <v>12</v>
      </c>
      <c r="C15" s="40">
        <v>46</v>
      </c>
      <c r="D15" s="40">
        <v>4237</v>
      </c>
      <c r="E15" s="41">
        <f t="shared" si="0"/>
        <v>1.0856738258201559E-2</v>
      </c>
    </row>
    <row r="16" spans="2:7" ht="13" customHeight="1" x14ac:dyDescent="0.2">
      <c r="B16" s="38" t="s">
        <v>13</v>
      </c>
      <c r="C16" s="39">
        <v>0</v>
      </c>
      <c r="D16" s="40">
        <v>77</v>
      </c>
      <c r="E16" s="41">
        <f t="shared" si="0"/>
        <v>0</v>
      </c>
    </row>
    <row r="17" spans="2:6" ht="13" customHeight="1" x14ac:dyDescent="0.2">
      <c r="B17" s="38" t="s">
        <v>14</v>
      </c>
      <c r="C17" s="42">
        <v>3</v>
      </c>
      <c r="D17" s="40">
        <v>926</v>
      </c>
      <c r="E17" s="41">
        <f t="shared" si="0"/>
        <v>3.2397408207343412E-3</v>
      </c>
      <c r="F17" s="45"/>
    </row>
    <row r="18" spans="2:6" ht="13" customHeight="1" x14ac:dyDescent="0.2">
      <c r="B18" s="38" t="s">
        <v>15</v>
      </c>
      <c r="C18" s="42">
        <v>3</v>
      </c>
      <c r="D18" s="40">
        <v>51</v>
      </c>
      <c r="E18" s="41">
        <f t="shared" si="0"/>
        <v>5.8823529411764705E-2</v>
      </c>
    </row>
    <row r="19" spans="2:6" ht="13" customHeight="1" x14ac:dyDescent="0.2">
      <c r="B19" s="38" t="s">
        <v>16</v>
      </c>
      <c r="C19" s="42">
        <v>2</v>
      </c>
      <c r="D19" s="40">
        <v>215</v>
      </c>
      <c r="E19" s="41">
        <f t="shared" si="0"/>
        <v>9.3023255813953487E-3</v>
      </c>
    </row>
    <row r="20" spans="2:6" ht="13" customHeight="1" x14ac:dyDescent="0.2">
      <c r="B20" s="38" t="s">
        <v>17</v>
      </c>
      <c r="C20" s="39">
        <v>2</v>
      </c>
      <c r="D20" s="40">
        <v>442</v>
      </c>
      <c r="E20" s="41">
        <f t="shared" si="0"/>
        <v>4.5248868778280547E-3</v>
      </c>
    </row>
    <row r="21" spans="2:6" ht="13" customHeight="1" x14ac:dyDescent="0.2">
      <c r="B21" s="38" t="s">
        <v>18</v>
      </c>
      <c r="C21" s="40">
        <v>0</v>
      </c>
      <c r="D21" s="40">
        <v>0</v>
      </c>
      <c r="E21" s="41">
        <v>0</v>
      </c>
    </row>
    <row r="22" spans="2:6" ht="13" customHeight="1" x14ac:dyDescent="0.2">
      <c r="B22" s="38" t="s">
        <v>19</v>
      </c>
      <c r="C22" s="40">
        <v>0</v>
      </c>
      <c r="D22" s="40">
        <v>0</v>
      </c>
      <c r="E22" s="41">
        <v>0</v>
      </c>
    </row>
    <row r="23" spans="2:6" ht="17.25" customHeight="1" x14ac:dyDescent="0.2">
      <c r="B23" s="43" t="s">
        <v>0</v>
      </c>
      <c r="C23" s="44">
        <f>SUM(C7:C22)</f>
        <v>137</v>
      </c>
      <c r="D23" s="44">
        <f>SUM(D7:D22)</f>
        <v>33489</v>
      </c>
      <c r="E23" s="46">
        <f t="shared" si="0"/>
        <v>4.090895517931261E-3</v>
      </c>
    </row>
    <row r="24" spans="2:6" ht="14" customHeight="1" x14ac:dyDescent="0.2">
      <c r="F24" s="9"/>
    </row>
    <row r="25" spans="2:6" ht="14" customHeight="1" x14ac:dyDescent="0.2"/>
    <row r="26" spans="2:6" ht="14" customHeight="1" x14ac:dyDescent="0.2">
      <c r="D26" s="47" t="s">
        <v>78</v>
      </c>
    </row>
    <row r="27" spans="2:6" ht="14" customHeight="1" x14ac:dyDescent="0.2">
      <c r="D27" s="47" t="s">
        <v>77</v>
      </c>
    </row>
    <row r="28" spans="2:6" ht="14" customHeight="1" x14ac:dyDescent="0.2"/>
    <row r="29" spans="2:6" ht="14" customHeight="1" x14ac:dyDescent="0.2"/>
    <row r="30" spans="2:6" ht="14" customHeight="1" x14ac:dyDescent="0.2"/>
    <row r="31" spans="2:6" ht="14" customHeight="1" x14ac:dyDescent="0.2"/>
    <row r="32" spans="2:6" ht="14" customHeight="1" x14ac:dyDescent="0.2"/>
    <row r="33" spans="2:6" ht="14" customHeight="1" x14ac:dyDescent="0.2"/>
    <row r="34" spans="2:6" ht="14" customHeight="1" x14ac:dyDescent="0.2"/>
    <row r="35" spans="2:6" ht="14" customHeight="1" x14ac:dyDescent="0.2"/>
    <row r="36" spans="2:6" ht="14" customHeight="1" x14ac:dyDescent="0.2"/>
    <row r="37" spans="2:6" ht="14" customHeight="1" x14ac:dyDescent="0.2"/>
    <row r="38" spans="2:6" ht="14" customHeight="1" x14ac:dyDescent="0.2"/>
    <row r="39" spans="2:6" ht="14" customHeight="1" x14ac:dyDescent="0.2"/>
    <row r="40" spans="2:6" ht="14" customHeight="1" x14ac:dyDescent="0.2"/>
    <row r="41" spans="2:6" ht="14" customHeight="1" x14ac:dyDescent="0.2"/>
    <row r="42" spans="2:6" ht="14" customHeight="1" x14ac:dyDescent="0.2"/>
    <row r="43" spans="2:6" ht="14" customHeight="1" x14ac:dyDescent="0.2"/>
    <row r="44" spans="2:6" ht="14" customHeight="1" x14ac:dyDescent="0.2"/>
    <row r="45" spans="2:6" ht="14" customHeight="1" x14ac:dyDescent="0.2"/>
    <row r="46" spans="2:6" x14ac:dyDescent="0.2">
      <c r="F46" s="2"/>
    </row>
    <row r="47" spans="2:6" x14ac:dyDescent="0.2">
      <c r="B47" s="3"/>
      <c r="C47" s="2"/>
      <c r="D47" s="4"/>
      <c r="E47" s="5"/>
    </row>
  </sheetData>
  <mergeCells count="6">
    <mergeCell ref="B3:E3"/>
    <mergeCell ref="B1:E2"/>
    <mergeCell ref="B5:B6"/>
    <mergeCell ref="C5:C6"/>
    <mergeCell ref="D5:D6"/>
    <mergeCell ref="E5:E6"/>
  </mergeCells>
  <phoneticPr fontId="0" type="noConversion"/>
  <printOptions horizontalCentered="1"/>
  <pageMargins left="0.82677165354330717" right="0.82677165354330717" top="0.98425196850393704" bottom="0.98425196850393704" header="0.51181102362204722" footer="0"/>
  <pageSetup orientation="portrait" r:id="rId1"/>
  <headerFooter alignWithMargins="0">
    <oddHeader>&amp;C&amp;"Times New Roman,Negrita"&amp;12CUADRO 09</oddHeader>
    <oddFooter>&amp;R&amp;"Times New Roman,Negrita"20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68"/>
  <sheetViews>
    <sheetView topLeftCell="F1" workbookViewId="0">
      <selection activeCell="K29" sqref="K29"/>
    </sheetView>
  </sheetViews>
  <sheetFormatPr baseColWidth="10" defaultRowHeight="13" x14ac:dyDescent="0.15"/>
  <cols>
    <col min="2" max="2" width="17" customWidth="1"/>
    <col min="3" max="3" width="18" bestFit="1" customWidth="1"/>
    <col min="4" max="4" width="13.6640625" customWidth="1"/>
    <col min="5" max="5" width="14.6640625" customWidth="1"/>
    <col min="6" max="6" width="17" bestFit="1" customWidth="1"/>
    <col min="7" max="7" width="14.5" customWidth="1"/>
    <col min="10" max="10" width="25.5" bestFit="1" customWidth="1"/>
    <col min="11" max="11" width="32" bestFit="1" customWidth="1"/>
  </cols>
  <sheetData>
    <row r="2" spans="2:11" ht="29" thickBot="1" x14ac:dyDescent="0.2">
      <c r="B2" s="12" t="s">
        <v>76</v>
      </c>
      <c r="C2" s="12" t="s">
        <v>23</v>
      </c>
      <c r="D2" s="13" t="s">
        <v>24</v>
      </c>
      <c r="E2" s="12" t="s">
        <v>76</v>
      </c>
    </row>
    <row r="3" spans="2:11" ht="13.5" customHeight="1" thickBot="1" x14ac:dyDescent="0.2">
      <c r="B3" s="14" t="s">
        <v>4</v>
      </c>
      <c r="C3" s="15" t="s">
        <v>4</v>
      </c>
      <c r="D3" s="19">
        <v>1385</v>
      </c>
      <c r="E3" s="20">
        <f>D3</f>
        <v>1385</v>
      </c>
      <c r="G3" s="14" t="s">
        <v>4</v>
      </c>
      <c r="H3" s="20">
        <v>1385</v>
      </c>
      <c r="J3" s="36" t="s">
        <v>2</v>
      </c>
      <c r="K3" s="36" t="s">
        <v>21</v>
      </c>
    </row>
    <row r="4" spans="2:11" ht="13.5" customHeight="1" thickBot="1" x14ac:dyDescent="0.2">
      <c r="B4" s="59" t="s">
        <v>5</v>
      </c>
      <c r="C4" s="16" t="s">
        <v>5</v>
      </c>
      <c r="D4" s="21">
        <v>1184</v>
      </c>
      <c r="E4" s="55">
        <f>D4+D5</f>
        <v>1184</v>
      </c>
      <c r="G4" s="25" t="s">
        <v>5</v>
      </c>
      <c r="H4" s="26">
        <v>1184</v>
      </c>
      <c r="J4" s="32" t="s">
        <v>5</v>
      </c>
      <c r="K4" s="33">
        <v>0</v>
      </c>
    </row>
    <row r="5" spans="2:11" ht="17" thickBot="1" x14ac:dyDescent="0.2">
      <c r="B5" s="62"/>
      <c r="C5" s="18" t="s">
        <v>25</v>
      </c>
      <c r="D5" s="22">
        <v>0</v>
      </c>
      <c r="E5" s="57"/>
      <c r="G5" s="25" t="s">
        <v>6</v>
      </c>
      <c r="H5" s="26">
        <v>2266</v>
      </c>
      <c r="J5" s="32" t="s">
        <v>8</v>
      </c>
      <c r="K5" s="33">
        <v>0</v>
      </c>
    </row>
    <row r="6" spans="2:11" ht="17" thickBot="1" x14ac:dyDescent="0.2">
      <c r="B6" s="59" t="s">
        <v>6</v>
      </c>
      <c r="C6" s="16" t="s">
        <v>26</v>
      </c>
      <c r="D6" s="21">
        <v>415</v>
      </c>
      <c r="E6" s="55">
        <f>D6+D7+D8+D9</f>
        <v>2266</v>
      </c>
      <c r="G6" s="25" t="s">
        <v>7</v>
      </c>
      <c r="H6" s="26">
        <v>263</v>
      </c>
      <c r="J6" s="32" t="s">
        <v>9</v>
      </c>
      <c r="K6" s="33">
        <v>0</v>
      </c>
    </row>
    <row r="7" spans="2:11" ht="17" thickBot="1" x14ac:dyDescent="0.2">
      <c r="B7" s="60"/>
      <c r="C7" s="10" t="s">
        <v>27</v>
      </c>
      <c r="D7" s="23">
        <v>488</v>
      </c>
      <c r="E7" s="56"/>
      <c r="G7" s="25" t="s">
        <v>8</v>
      </c>
      <c r="H7" s="26">
        <v>325</v>
      </c>
      <c r="J7" s="32" t="s">
        <v>10</v>
      </c>
      <c r="K7" s="33">
        <v>0</v>
      </c>
    </row>
    <row r="8" spans="2:11" ht="17" thickBot="1" x14ac:dyDescent="0.2">
      <c r="B8" s="60"/>
      <c r="C8" s="10" t="s">
        <v>6</v>
      </c>
      <c r="D8" s="23">
        <v>1363</v>
      </c>
      <c r="E8" s="56"/>
      <c r="G8" s="14" t="s">
        <v>9</v>
      </c>
      <c r="H8" s="20">
        <v>22</v>
      </c>
      <c r="J8" s="32" t="s">
        <v>13</v>
      </c>
      <c r="K8" s="33">
        <v>0</v>
      </c>
    </row>
    <row r="9" spans="2:11" ht="17" thickBot="1" x14ac:dyDescent="0.2">
      <c r="B9" s="61"/>
      <c r="C9" s="17" t="s">
        <v>28</v>
      </c>
      <c r="D9" s="24">
        <v>0</v>
      </c>
      <c r="E9" s="58"/>
      <c r="G9" s="25" t="s">
        <v>10</v>
      </c>
      <c r="H9" s="26">
        <v>18960</v>
      </c>
      <c r="J9" s="32" t="s">
        <v>15</v>
      </c>
      <c r="K9" s="33">
        <v>0</v>
      </c>
    </row>
    <row r="10" spans="2:11" ht="17" thickBot="1" x14ac:dyDescent="0.2">
      <c r="B10" s="59" t="s">
        <v>7</v>
      </c>
      <c r="C10" s="16" t="s">
        <v>29</v>
      </c>
      <c r="D10" s="21">
        <v>65</v>
      </c>
      <c r="E10" s="55">
        <f>D10+D11+D12</f>
        <v>263</v>
      </c>
      <c r="G10" s="25" t="s">
        <v>11</v>
      </c>
      <c r="H10" s="26">
        <v>5231</v>
      </c>
      <c r="J10" s="32" t="s">
        <v>16</v>
      </c>
      <c r="K10" s="33">
        <v>0</v>
      </c>
    </row>
    <row r="11" spans="2:11" ht="17" thickBot="1" x14ac:dyDescent="0.2">
      <c r="B11" s="60"/>
      <c r="C11" s="10" t="s">
        <v>7</v>
      </c>
      <c r="D11" s="23">
        <v>95</v>
      </c>
      <c r="E11" s="56"/>
      <c r="G11" s="25" t="s">
        <v>12</v>
      </c>
      <c r="H11" s="26">
        <v>4265</v>
      </c>
      <c r="J11" s="32" t="s">
        <v>18</v>
      </c>
      <c r="K11" s="33">
        <v>0</v>
      </c>
    </row>
    <row r="12" spans="2:11" ht="17" thickBot="1" x14ac:dyDescent="0.2">
      <c r="B12" s="61"/>
      <c r="C12" s="17" t="s">
        <v>30</v>
      </c>
      <c r="D12" s="24">
        <v>103</v>
      </c>
      <c r="E12" s="58"/>
      <c r="G12" s="25" t="s">
        <v>13</v>
      </c>
      <c r="H12" s="26">
        <v>84</v>
      </c>
      <c r="J12" s="32" t="s">
        <v>19</v>
      </c>
      <c r="K12" s="33">
        <v>0</v>
      </c>
    </row>
    <row r="13" spans="2:11" ht="17" thickBot="1" x14ac:dyDescent="0.2">
      <c r="B13" s="59" t="s">
        <v>8</v>
      </c>
      <c r="C13" s="16" t="s">
        <v>8</v>
      </c>
      <c r="D13" s="21">
        <v>292</v>
      </c>
      <c r="E13" s="55">
        <f>D13+D15+D14</f>
        <v>325</v>
      </c>
      <c r="G13" s="25" t="s">
        <v>14</v>
      </c>
      <c r="H13" s="26">
        <v>952</v>
      </c>
      <c r="J13" s="32" t="s">
        <v>14</v>
      </c>
      <c r="K13" s="33">
        <v>1.0504201680672268E-3</v>
      </c>
    </row>
    <row r="14" spans="2:11" ht="17" thickBot="1" x14ac:dyDescent="0.2">
      <c r="B14" s="60"/>
      <c r="C14" s="10" t="s">
        <v>31</v>
      </c>
      <c r="D14" s="23">
        <v>0</v>
      </c>
      <c r="E14" s="56"/>
      <c r="G14" s="14" t="s">
        <v>15</v>
      </c>
      <c r="H14" s="20">
        <v>54</v>
      </c>
      <c r="J14" s="32" t="s">
        <v>4</v>
      </c>
      <c r="K14" s="33">
        <v>2.1660649819494602E-3</v>
      </c>
    </row>
    <row r="15" spans="2:11" ht="17" thickBot="1" x14ac:dyDescent="0.2">
      <c r="B15" s="61"/>
      <c r="C15" s="17" t="s">
        <v>32</v>
      </c>
      <c r="D15" s="24">
        <v>33</v>
      </c>
      <c r="E15" s="58"/>
      <c r="G15" s="14" t="s">
        <v>16</v>
      </c>
      <c r="H15" s="20">
        <v>241</v>
      </c>
      <c r="J15" s="32" t="s">
        <v>6</v>
      </c>
      <c r="K15" s="33">
        <v>2.6478375992939102E-3</v>
      </c>
    </row>
    <row r="16" spans="2:11" ht="17" thickBot="1" x14ac:dyDescent="0.2">
      <c r="B16" s="14" t="s">
        <v>9</v>
      </c>
      <c r="C16" s="15" t="s">
        <v>9</v>
      </c>
      <c r="D16" s="19">
        <v>22</v>
      </c>
      <c r="E16" s="20">
        <f>D16</f>
        <v>22</v>
      </c>
      <c r="G16" s="14" t="s">
        <v>17</v>
      </c>
      <c r="H16" s="20">
        <v>490</v>
      </c>
      <c r="J16" s="32" t="s">
        <v>7</v>
      </c>
      <c r="K16" s="33">
        <v>3.8022813688212928E-3</v>
      </c>
    </row>
    <row r="17" spans="2:12" ht="17" thickBot="1" x14ac:dyDescent="0.2">
      <c r="B17" s="59" t="s">
        <v>10</v>
      </c>
      <c r="C17" s="16" t="s">
        <v>33</v>
      </c>
      <c r="D17" s="21">
        <v>0</v>
      </c>
      <c r="E17" s="55">
        <f>D17+D18+D19+D20</f>
        <v>18960</v>
      </c>
      <c r="G17" s="27" t="s">
        <v>18</v>
      </c>
      <c r="H17" s="28">
        <v>0</v>
      </c>
      <c r="J17" s="32" t="s">
        <v>17</v>
      </c>
      <c r="K17" s="33">
        <v>4.0816326530612249E-3</v>
      </c>
    </row>
    <row r="18" spans="2:12" ht="17" thickBot="1" x14ac:dyDescent="0.2">
      <c r="B18" s="60"/>
      <c r="C18" s="10" t="s">
        <v>34</v>
      </c>
      <c r="D18" s="23">
        <v>157</v>
      </c>
      <c r="E18" s="56"/>
      <c r="G18" s="14" t="s">
        <v>74</v>
      </c>
      <c r="H18" s="20">
        <v>257</v>
      </c>
      <c r="J18" s="32" t="s">
        <v>22</v>
      </c>
      <c r="K18" s="33">
        <v>7.7821011673151752E-3</v>
      </c>
    </row>
    <row r="19" spans="2:12" ht="16" x14ac:dyDescent="0.15">
      <c r="B19" s="60"/>
      <c r="C19" s="10" t="s">
        <v>10</v>
      </c>
      <c r="D19" s="23">
        <v>18803</v>
      </c>
      <c r="E19" s="56"/>
      <c r="J19" s="32" t="s">
        <v>12</v>
      </c>
      <c r="K19" s="33">
        <v>8.440797186400938E-3</v>
      </c>
    </row>
    <row r="20" spans="2:12" ht="17" thickBot="1" x14ac:dyDescent="0.2">
      <c r="B20" s="61"/>
      <c r="C20" s="17" t="s">
        <v>35</v>
      </c>
      <c r="D20" s="24">
        <v>0</v>
      </c>
      <c r="E20" s="58"/>
      <c r="J20" s="32" t="s">
        <v>11</v>
      </c>
      <c r="K20" s="33">
        <v>8.7937296883961007E-3</v>
      </c>
    </row>
    <row r="21" spans="2:12" ht="16" x14ac:dyDescent="0.15">
      <c r="B21" s="59" t="s">
        <v>11</v>
      </c>
      <c r="C21" s="16" t="s">
        <v>11</v>
      </c>
      <c r="D21" s="21">
        <v>4118</v>
      </c>
      <c r="E21" s="55">
        <f>D21+D22+D23+D24+D25+D26+D27+D28</f>
        <v>5231</v>
      </c>
      <c r="J21" s="34" t="s">
        <v>0</v>
      </c>
      <c r="K21" s="35">
        <v>3.8764864813305322E-2</v>
      </c>
      <c r="L21" s="37"/>
    </row>
    <row r="22" spans="2:12" x14ac:dyDescent="0.15">
      <c r="B22" s="60"/>
      <c r="C22" s="10" t="s">
        <v>36</v>
      </c>
      <c r="D22" s="23">
        <v>0</v>
      </c>
      <c r="E22" s="56"/>
    </row>
    <row r="23" spans="2:12" x14ac:dyDescent="0.15">
      <c r="B23" s="60"/>
      <c r="C23" s="10" t="s">
        <v>37</v>
      </c>
      <c r="D23" s="23">
        <v>0</v>
      </c>
      <c r="E23" s="56"/>
    </row>
    <row r="24" spans="2:12" x14ac:dyDescent="0.15">
      <c r="B24" s="60"/>
      <c r="C24" s="10" t="s">
        <v>38</v>
      </c>
      <c r="D24" s="23">
        <v>0</v>
      </c>
      <c r="E24" s="56"/>
    </row>
    <row r="25" spans="2:12" x14ac:dyDescent="0.15">
      <c r="B25" s="60"/>
      <c r="C25" s="10" t="s">
        <v>39</v>
      </c>
      <c r="D25" s="23">
        <v>0</v>
      </c>
      <c r="E25" s="56"/>
    </row>
    <row r="26" spans="2:12" x14ac:dyDescent="0.15">
      <c r="B26" s="60"/>
      <c r="C26" s="10" t="s">
        <v>40</v>
      </c>
      <c r="D26" s="23">
        <v>0</v>
      </c>
      <c r="E26" s="56"/>
    </row>
    <row r="27" spans="2:12" x14ac:dyDescent="0.15">
      <c r="B27" s="60"/>
      <c r="C27" s="10" t="s">
        <v>41</v>
      </c>
      <c r="D27" s="23">
        <v>1051</v>
      </c>
      <c r="E27" s="56"/>
    </row>
    <row r="28" spans="2:12" ht="14" thickBot="1" x14ac:dyDescent="0.2">
      <c r="B28" s="61"/>
      <c r="C28" s="17" t="s">
        <v>42</v>
      </c>
      <c r="D28" s="24">
        <v>62</v>
      </c>
      <c r="E28" s="58"/>
    </row>
    <row r="29" spans="2:12" x14ac:dyDescent="0.15">
      <c r="B29" s="59" t="s">
        <v>12</v>
      </c>
      <c r="C29" s="16" t="s">
        <v>12</v>
      </c>
      <c r="D29" s="21">
        <v>2961</v>
      </c>
      <c r="E29" s="55">
        <f>D29+D30+D31+D33+D32</f>
        <v>4265</v>
      </c>
    </row>
    <row r="30" spans="2:12" x14ac:dyDescent="0.15">
      <c r="B30" s="60"/>
      <c r="C30" s="10" t="s">
        <v>43</v>
      </c>
      <c r="D30" s="23">
        <v>268</v>
      </c>
      <c r="E30" s="56"/>
    </row>
    <row r="31" spans="2:12" x14ac:dyDescent="0.15">
      <c r="B31" s="60"/>
      <c r="C31" s="10" t="s">
        <v>44</v>
      </c>
      <c r="D31" s="23">
        <v>0</v>
      </c>
      <c r="E31" s="56"/>
    </row>
    <row r="32" spans="2:12" x14ac:dyDescent="0.15">
      <c r="B32" s="60"/>
      <c r="C32" s="10" t="s">
        <v>45</v>
      </c>
      <c r="D32" s="23">
        <v>1036</v>
      </c>
      <c r="E32" s="56"/>
    </row>
    <row r="33" spans="2:5" ht="14" thickBot="1" x14ac:dyDescent="0.2">
      <c r="B33" s="61"/>
      <c r="C33" s="17" t="s">
        <v>46</v>
      </c>
      <c r="D33" s="24">
        <v>0</v>
      </c>
      <c r="E33" s="58"/>
    </row>
    <row r="34" spans="2:5" x14ac:dyDescent="0.15">
      <c r="B34" s="59" t="s">
        <v>13</v>
      </c>
      <c r="C34" s="16" t="s">
        <v>47</v>
      </c>
      <c r="D34" s="21">
        <v>0</v>
      </c>
      <c r="E34" s="55">
        <f>D34+D35+D36+D37+D38+D39</f>
        <v>84</v>
      </c>
    </row>
    <row r="35" spans="2:5" x14ac:dyDescent="0.15">
      <c r="B35" s="60"/>
      <c r="C35" s="10" t="s">
        <v>48</v>
      </c>
      <c r="D35" s="23">
        <v>0</v>
      </c>
      <c r="E35" s="56"/>
    </row>
    <row r="36" spans="2:5" x14ac:dyDescent="0.15">
      <c r="B36" s="60"/>
      <c r="C36" s="10" t="s">
        <v>49</v>
      </c>
      <c r="D36" s="23">
        <v>0</v>
      </c>
      <c r="E36" s="56"/>
    </row>
    <row r="37" spans="2:5" x14ac:dyDescent="0.15">
      <c r="B37" s="60"/>
      <c r="C37" s="10" t="s">
        <v>50</v>
      </c>
      <c r="D37" s="23">
        <v>0</v>
      </c>
      <c r="E37" s="56"/>
    </row>
    <row r="38" spans="2:5" x14ac:dyDescent="0.15">
      <c r="B38" s="60"/>
      <c r="C38" s="10" t="s">
        <v>13</v>
      </c>
      <c r="D38" s="23">
        <v>48</v>
      </c>
      <c r="E38" s="56"/>
    </row>
    <row r="39" spans="2:5" ht="14" thickBot="1" x14ac:dyDescent="0.2">
      <c r="B39" s="61"/>
      <c r="C39" s="17" t="s">
        <v>51</v>
      </c>
      <c r="D39" s="24">
        <v>36</v>
      </c>
      <c r="E39" s="58"/>
    </row>
    <row r="40" spans="2:5" x14ac:dyDescent="0.15">
      <c r="B40" s="59" t="s">
        <v>14</v>
      </c>
      <c r="C40" s="16" t="s">
        <v>52</v>
      </c>
      <c r="D40" s="21">
        <v>0</v>
      </c>
      <c r="E40" s="55">
        <f>D40+D41+D42+D43+D44+D45</f>
        <v>952</v>
      </c>
    </row>
    <row r="41" spans="2:5" x14ac:dyDescent="0.15">
      <c r="B41" s="60"/>
      <c r="C41" s="10" t="s">
        <v>14</v>
      </c>
      <c r="D41" s="23">
        <v>887</v>
      </c>
      <c r="E41" s="56"/>
    </row>
    <row r="42" spans="2:5" x14ac:dyDescent="0.15">
      <c r="B42" s="60"/>
      <c r="C42" s="10" t="s">
        <v>53</v>
      </c>
      <c r="D42" s="23">
        <v>0</v>
      </c>
      <c r="E42" s="56"/>
    </row>
    <row r="43" spans="2:5" x14ac:dyDescent="0.15">
      <c r="B43" s="60"/>
      <c r="C43" s="10" t="s">
        <v>54</v>
      </c>
      <c r="D43" s="23">
        <v>0</v>
      </c>
      <c r="E43" s="56"/>
    </row>
    <row r="44" spans="2:5" x14ac:dyDescent="0.15">
      <c r="B44" s="60"/>
      <c r="C44" s="10" t="s">
        <v>55</v>
      </c>
      <c r="D44" s="23">
        <v>64</v>
      </c>
      <c r="E44" s="56"/>
    </row>
    <row r="45" spans="2:5" ht="14" thickBot="1" x14ac:dyDescent="0.2">
      <c r="B45" s="61"/>
      <c r="C45" s="17" t="s">
        <v>56</v>
      </c>
      <c r="D45" s="24">
        <v>1</v>
      </c>
      <c r="E45" s="58"/>
    </row>
    <row r="46" spans="2:5" x14ac:dyDescent="0.15">
      <c r="B46" s="59" t="s">
        <v>15</v>
      </c>
      <c r="C46" s="16" t="s">
        <v>57</v>
      </c>
      <c r="D46" s="21">
        <v>0</v>
      </c>
      <c r="E46" s="55">
        <f>D46+D47+D48+D49+D50+D51+D52+D53</f>
        <v>54</v>
      </c>
    </row>
    <row r="47" spans="2:5" x14ac:dyDescent="0.15">
      <c r="B47" s="60"/>
      <c r="C47" s="10" t="s">
        <v>15</v>
      </c>
      <c r="D47" s="23">
        <v>16</v>
      </c>
      <c r="E47" s="56"/>
    </row>
    <row r="48" spans="2:5" x14ac:dyDescent="0.15">
      <c r="B48" s="60"/>
      <c r="C48" s="11" t="s">
        <v>58</v>
      </c>
      <c r="D48" s="23">
        <v>0</v>
      </c>
      <c r="E48" s="56"/>
    </row>
    <row r="49" spans="2:5" x14ac:dyDescent="0.15">
      <c r="B49" s="60"/>
      <c r="C49" s="10" t="s">
        <v>59</v>
      </c>
      <c r="D49" s="23">
        <v>0</v>
      </c>
      <c r="E49" s="56"/>
    </row>
    <row r="50" spans="2:5" x14ac:dyDescent="0.15">
      <c r="B50" s="60"/>
      <c r="C50" s="10" t="s">
        <v>60</v>
      </c>
      <c r="D50" s="23">
        <v>0</v>
      </c>
      <c r="E50" s="56"/>
    </row>
    <row r="51" spans="2:5" x14ac:dyDescent="0.15">
      <c r="B51" s="60"/>
      <c r="C51" s="10" t="s">
        <v>61</v>
      </c>
      <c r="D51" s="23">
        <v>0</v>
      </c>
      <c r="E51" s="56"/>
    </row>
    <row r="52" spans="2:5" x14ac:dyDescent="0.15">
      <c r="B52" s="60"/>
      <c r="C52" s="10" t="s">
        <v>62</v>
      </c>
      <c r="D52" s="23">
        <v>0</v>
      </c>
      <c r="E52" s="56"/>
    </row>
    <row r="53" spans="2:5" ht="14" thickBot="1" x14ac:dyDescent="0.2">
      <c r="B53" s="62"/>
      <c r="C53" s="18" t="s">
        <v>63</v>
      </c>
      <c r="D53" s="22">
        <v>38</v>
      </c>
      <c r="E53" s="57"/>
    </row>
    <row r="54" spans="2:5" x14ac:dyDescent="0.15">
      <c r="B54" s="59" t="s">
        <v>16</v>
      </c>
      <c r="C54" s="16" t="s">
        <v>64</v>
      </c>
      <c r="D54" s="21">
        <v>0</v>
      </c>
      <c r="E54" s="55">
        <f>D54+D55+D56+D57+D58+D59+D60</f>
        <v>241</v>
      </c>
    </row>
    <row r="55" spans="2:5" x14ac:dyDescent="0.15">
      <c r="B55" s="60"/>
      <c r="C55" s="10" t="s">
        <v>65</v>
      </c>
      <c r="D55" s="23">
        <v>0</v>
      </c>
      <c r="E55" s="56"/>
    </row>
    <row r="56" spans="2:5" x14ac:dyDescent="0.15">
      <c r="B56" s="60"/>
      <c r="C56" s="10" t="s">
        <v>66</v>
      </c>
      <c r="D56" s="23">
        <v>0</v>
      </c>
      <c r="E56" s="56"/>
    </row>
    <row r="57" spans="2:5" x14ac:dyDescent="0.15">
      <c r="B57" s="60"/>
      <c r="C57" s="10" t="s">
        <v>67</v>
      </c>
      <c r="D57" s="23">
        <v>0</v>
      </c>
      <c r="E57" s="56"/>
    </row>
    <row r="58" spans="2:5" x14ac:dyDescent="0.15">
      <c r="B58" s="60"/>
      <c r="C58" s="10" t="s">
        <v>68</v>
      </c>
      <c r="D58" s="23">
        <v>109</v>
      </c>
      <c r="E58" s="56"/>
    </row>
    <row r="59" spans="2:5" x14ac:dyDescent="0.15">
      <c r="B59" s="60"/>
      <c r="C59" s="10" t="s">
        <v>69</v>
      </c>
      <c r="D59" s="23">
        <v>0</v>
      </c>
      <c r="E59" s="56"/>
    </row>
    <row r="60" spans="2:5" ht="14" thickBot="1" x14ac:dyDescent="0.2">
      <c r="B60" s="61"/>
      <c r="C60" s="17" t="s">
        <v>16</v>
      </c>
      <c r="D60" s="24">
        <v>132</v>
      </c>
      <c r="E60" s="58"/>
    </row>
    <row r="61" spans="2:5" x14ac:dyDescent="0.15">
      <c r="B61" s="59" t="s">
        <v>17</v>
      </c>
      <c r="C61" s="16" t="s">
        <v>70</v>
      </c>
      <c r="D61" s="21">
        <v>86</v>
      </c>
      <c r="E61" s="55">
        <f>D61+D62+D63+D64+D65</f>
        <v>490</v>
      </c>
    </row>
    <row r="62" spans="2:5" x14ac:dyDescent="0.15">
      <c r="B62" s="60"/>
      <c r="C62" s="10" t="s">
        <v>17</v>
      </c>
      <c r="D62" s="23">
        <v>400</v>
      </c>
      <c r="E62" s="56"/>
    </row>
    <row r="63" spans="2:5" x14ac:dyDescent="0.15">
      <c r="B63" s="60"/>
      <c r="C63" s="10" t="s">
        <v>71</v>
      </c>
      <c r="D63" s="23">
        <v>0</v>
      </c>
      <c r="E63" s="56"/>
    </row>
    <row r="64" spans="2:5" x14ac:dyDescent="0.15">
      <c r="B64" s="60"/>
      <c r="C64" s="10" t="s">
        <v>72</v>
      </c>
      <c r="D64" s="23">
        <v>4</v>
      </c>
      <c r="E64" s="56"/>
    </row>
    <row r="65" spans="2:5" ht="14" thickBot="1" x14ac:dyDescent="0.2">
      <c r="B65" s="61"/>
      <c r="C65" s="17" t="s">
        <v>73</v>
      </c>
      <c r="D65" s="24">
        <v>0</v>
      </c>
      <c r="E65" s="58"/>
    </row>
    <row r="66" spans="2:5" ht="15" thickBot="1" x14ac:dyDescent="0.2">
      <c r="B66" s="14" t="s">
        <v>18</v>
      </c>
      <c r="C66" s="15" t="s">
        <v>18</v>
      </c>
      <c r="D66" s="19">
        <v>0</v>
      </c>
      <c r="E66" s="20">
        <f>D66</f>
        <v>0</v>
      </c>
    </row>
    <row r="67" spans="2:5" ht="15" thickBot="1" x14ac:dyDescent="0.2">
      <c r="B67" s="14" t="s">
        <v>74</v>
      </c>
      <c r="C67" s="15" t="s">
        <v>74</v>
      </c>
      <c r="D67" s="19">
        <v>257</v>
      </c>
      <c r="E67" s="20">
        <f>D67</f>
        <v>257</v>
      </c>
    </row>
    <row r="68" spans="2:5" ht="17" x14ac:dyDescent="0.2">
      <c r="B68" s="29" t="s">
        <v>75</v>
      </c>
      <c r="C68" s="30" t="s">
        <v>75</v>
      </c>
      <c r="D68" s="31">
        <f>SUM(D3:D67)</f>
        <v>35979</v>
      </c>
      <c r="E68" s="29" t="s">
        <v>75</v>
      </c>
    </row>
  </sheetData>
  <mergeCells count="24">
    <mergeCell ref="B40:B45"/>
    <mergeCell ref="B46:B53"/>
    <mergeCell ref="B54:B60"/>
    <mergeCell ref="B4:B5"/>
    <mergeCell ref="B6:B9"/>
    <mergeCell ref="B10:B12"/>
    <mergeCell ref="B13:B15"/>
    <mergeCell ref="B17:B20"/>
    <mergeCell ref="E46:E53"/>
    <mergeCell ref="E54:E60"/>
    <mergeCell ref="E61:E65"/>
    <mergeCell ref="B61:B65"/>
    <mergeCell ref="E4:E5"/>
    <mergeCell ref="E6:E9"/>
    <mergeCell ref="E10:E12"/>
    <mergeCell ref="E13:E15"/>
    <mergeCell ref="E17:E20"/>
    <mergeCell ref="E21:E28"/>
    <mergeCell ref="E29:E33"/>
    <mergeCell ref="E34:E39"/>
    <mergeCell ref="E40:E45"/>
    <mergeCell ref="B21:B28"/>
    <mergeCell ref="B29:B33"/>
    <mergeCell ref="B34:B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 2</vt:lpstr>
      <vt:lpstr>Hoja1</vt:lpstr>
      <vt:lpstr>'Port 2'!Área_de_impresión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2023-06-15T20:26:41Z</cp:lastPrinted>
  <dcterms:created xsi:type="dcterms:W3CDTF">1999-03-02T12:31:52Z</dcterms:created>
  <dcterms:modified xsi:type="dcterms:W3CDTF">2023-06-28T14:49:36Z</dcterms:modified>
</cp:coreProperties>
</file>