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22" activeTab="0"/>
  </bookViews>
  <sheets>
    <sheet name="VALOR DOLAR TONELADA" sheetId="1" r:id="rId1"/>
    <sheet name="CALCULO EXPOR" sheetId="2" state="hidden" r:id="rId2"/>
    <sheet name="CALCULO IMPOR" sheetId="3" state="hidden" r:id="rId3"/>
  </sheets>
  <definedNames>
    <definedName name="_xlnm.Print_Area" localSheetId="1">'CALCULO EXPOR'!$A$1:$E$35</definedName>
    <definedName name="_xlnm.Print_Area" localSheetId="2">'CALCULO IMPOR'!$A$1:$E$29</definedName>
    <definedName name="_xlnm.Print_Area" localSheetId="0">'VALOR DOLAR TONELADA'!$A$1:$J$40</definedName>
  </definedNames>
  <calcPr fullCalcOnLoad="1"/>
</workbook>
</file>

<file path=xl/sharedStrings.xml><?xml version="1.0" encoding="utf-8"?>
<sst xmlns="http://schemas.openxmlformats.org/spreadsheetml/2006/main" count="374" uniqueCount="75">
  <si>
    <t>GRANEL</t>
  </si>
  <si>
    <t>PUERTO</t>
  </si>
  <si>
    <t>GENERAL</t>
  </si>
  <si>
    <t>LIQUIDO</t>
  </si>
  <si>
    <t>FRIGORIZADA</t>
  </si>
  <si>
    <t>EXPOR</t>
  </si>
  <si>
    <t>IMPOR</t>
  </si>
  <si>
    <t>exportaciones</t>
  </si>
  <si>
    <t>importaciones</t>
  </si>
  <si>
    <t>general</t>
  </si>
  <si>
    <t>granel</t>
  </si>
  <si>
    <t>liquido</t>
  </si>
  <si>
    <t>frigorizado</t>
  </si>
  <si>
    <t>TOTAL</t>
  </si>
  <si>
    <t>FRIGORIZADO</t>
  </si>
  <si>
    <t>FOB</t>
  </si>
  <si>
    <t>TONELAJE</t>
  </si>
  <si>
    <t>Fuente: Servicio Nacional de Aduanas</t>
  </si>
  <si>
    <t>Arica</t>
  </si>
  <si>
    <t>(a)Iquique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</si>
  <si>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</si>
  <si>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</si>
  <si>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</si>
  <si>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</si>
  <si>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</si>
  <si>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</si>
  <si>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</si>
  <si>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Chañaral/Barquito</t>
  </si>
  <si>
    <t>Caldera/Calderilla</t>
  </si>
  <si>
    <t>Huasco/Guacolda</t>
  </si>
  <si>
    <t>Coquimbo</t>
  </si>
  <si>
    <t>Guayacán</t>
  </si>
  <si>
    <t>Ventanas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</si>
  <si>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</si>
  <si>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</si>
  <si>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</si>
  <si>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</si>
  <si>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</si>
  <si>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</si>
  <si>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</si>
  <si>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</si>
  <si>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San José de Calbuco</t>
  </si>
  <si>
    <t>Chacabuco</t>
  </si>
  <si>
    <t>(a)Punta Arenas</t>
  </si>
  <si>
    <t>Cabo Negro</t>
  </si>
  <si>
    <t>Compra de naves</t>
  </si>
  <si>
    <t>(a) Cantidades en dólares</t>
  </si>
  <si>
    <t>(a) Iquique</t>
  </si>
  <si>
    <t>Quintero</t>
  </si>
  <si>
    <t>Puerto Montt</t>
  </si>
  <si>
    <t>(a) Punta Arenas</t>
  </si>
  <si>
    <t>Puerto Williams</t>
  </si>
  <si>
    <t>Venta de naves</t>
  </si>
  <si>
    <t>LÍQUIDO</t>
  </si>
  <si>
    <t>Michilla</t>
  </si>
  <si>
    <t>Muelle Huachipato</t>
  </si>
  <si>
    <t>Cabo Froward</t>
  </si>
  <si>
    <t>Otros Puertos</t>
  </si>
  <si>
    <t>Otros puertos</t>
  </si>
  <si>
    <t>4.2.- Valor dólar tonelada movilizada en comercio exterior por puerto-servicio y tipo de carga (a). Año 2022</t>
  </si>
  <si>
    <t>PUERTOS</t>
  </si>
  <si>
    <t>Patache</t>
  </si>
  <si>
    <t>Terminal Graneles Del Norte</t>
  </si>
  <si>
    <t>Chanaral/Barquito</t>
  </si>
  <si>
    <t>Caldera</t>
  </si>
  <si>
    <t>Guayacan</t>
  </si>
  <si>
    <t>Los Vilos</t>
  </si>
  <si>
    <t>Valparaiso</t>
  </si>
  <si>
    <t>Lirquen</t>
  </si>
  <si>
    <t>Huachipato</t>
  </si>
  <si>
    <t>Calbuco</t>
  </si>
  <si>
    <t>Chacabuco/Pto.Aysen</t>
  </si>
  <si>
    <t>Puerto Natales</t>
  </si>
  <si>
    <t>Gregorio</t>
  </si>
  <si>
    <t>T.Gneles Norte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</si>
</sst>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#,##0.000"/>
    <numFmt numFmtId="199" formatCode="#,##0.0000"/>
    <numFmt numFmtId="200" formatCode="#,##0.0_ ;\-#,##0.0\ "/>
    <numFmt numFmtId="201" formatCode="#,##0_ ;\-#,##0\ "/>
    <numFmt numFmtId="202" formatCode="[$-340A]dddd\,\ dd&quot; de &quot;mmmm&quot; de &quot;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3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9" fontId="0" fillId="0" borderId="10" xfId="49" applyNumberFormat="1" applyFont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9" fontId="4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 applyProtection="1">
      <alignment/>
      <protection/>
    </xf>
    <xf numFmtId="169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169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9" fontId="5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69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vertical="center" wrapText="1"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93" fontId="0" fillId="0" borderId="11" xfId="49" applyNumberFormat="1" applyFont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1">
      <selection activeCell="M32" sqref="M32"/>
    </sheetView>
  </sheetViews>
  <sheetFormatPr defaultColWidth="11.421875" defaultRowHeight="12.75"/>
  <cols>
    <col min="1" max="1" width="25.8515625" style="2" customWidth="1"/>
    <col min="2" max="2" width="9.28125" style="3" customWidth="1"/>
    <col min="3" max="6" width="8.421875" style="3" bestFit="1" customWidth="1"/>
    <col min="7" max="8" width="9.140625" style="3" customWidth="1"/>
    <col min="9" max="9" width="10.421875" style="3" customWidth="1"/>
    <col min="10" max="10" width="2.421875" style="2" customWidth="1"/>
    <col min="11" max="16384" width="11.421875" style="2" customWidth="1"/>
  </cols>
  <sheetData>
    <row r="1" spans="1:10" s="13" customFormat="1" ht="1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</row>
    <row r="2" spans="1:9" s="13" customFormat="1" ht="10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s="15" customFormat="1" ht="13.5" customHeight="1">
      <c r="A3" s="55" t="s">
        <v>1</v>
      </c>
      <c r="B3" s="58" t="s">
        <v>2</v>
      </c>
      <c r="C3" s="58"/>
      <c r="D3" s="58" t="s">
        <v>0</v>
      </c>
      <c r="E3" s="58"/>
      <c r="F3" s="58" t="s">
        <v>53</v>
      </c>
      <c r="G3" s="58"/>
      <c r="H3" s="58" t="s">
        <v>4</v>
      </c>
      <c r="I3" s="58"/>
    </row>
    <row r="4" spans="1:9" s="15" customFormat="1" ht="13.5" customHeight="1">
      <c r="A4" s="56"/>
      <c r="B4" s="14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4" t="s">
        <v>6</v>
      </c>
      <c r="H4" s="14" t="s">
        <v>5</v>
      </c>
      <c r="I4" s="14" t="s">
        <v>6</v>
      </c>
    </row>
    <row r="5" spans="1:17" ht="12.75" customHeight="1">
      <c r="A5" s="32" t="s">
        <v>18</v>
      </c>
      <c r="B5" s="18">
        <v>2290.257841761905</v>
      </c>
      <c r="C5" s="18">
        <v>2778.3440595707916</v>
      </c>
      <c r="D5" s="18">
        <v>0</v>
      </c>
      <c r="E5" s="18">
        <v>117.7948756122129</v>
      </c>
      <c r="F5" s="18">
        <v>4209.970963638756</v>
      </c>
      <c r="G5" s="18">
        <v>559.1405224313929</v>
      </c>
      <c r="H5" s="18">
        <v>2562.102171008869</v>
      </c>
      <c r="I5" s="18">
        <v>341.8805460529305</v>
      </c>
      <c r="K5" s="53"/>
      <c r="M5" s="53"/>
      <c r="O5" s="53"/>
      <c r="Q5" s="53"/>
    </row>
    <row r="6" spans="1:17" ht="12.75" customHeight="1">
      <c r="A6" s="51" t="s">
        <v>47</v>
      </c>
      <c r="B6" s="18">
        <v>4916.549033307043</v>
      </c>
      <c r="C6" s="18">
        <v>4282.359778831184</v>
      </c>
      <c r="D6" s="18">
        <v>0</v>
      </c>
      <c r="E6" s="18">
        <v>0</v>
      </c>
      <c r="F6" s="18">
        <v>3226.469641608541</v>
      </c>
      <c r="G6" s="18">
        <v>1333.8197915990588</v>
      </c>
      <c r="H6" s="18">
        <v>7119.898348751563</v>
      </c>
      <c r="I6" s="18">
        <v>0</v>
      </c>
      <c r="K6" s="53"/>
      <c r="M6" s="53"/>
      <c r="O6" s="53"/>
      <c r="Q6" s="53"/>
    </row>
    <row r="7" spans="1:17" ht="12.75" customHeight="1">
      <c r="A7" s="32" t="s">
        <v>20</v>
      </c>
      <c r="B7" s="18">
        <v>4936.104910714285</v>
      </c>
      <c r="C7" s="18">
        <v>0</v>
      </c>
      <c r="D7" s="18">
        <v>22.835517926461122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K7" s="53"/>
      <c r="M7" s="53"/>
      <c r="O7" s="53"/>
      <c r="Q7" s="53"/>
    </row>
    <row r="8" spans="1:17" ht="12.75" customHeight="1">
      <c r="A8" s="32" t="s">
        <v>21</v>
      </c>
      <c r="B8" s="18">
        <v>3199.04</v>
      </c>
      <c r="C8" s="18">
        <v>0</v>
      </c>
      <c r="D8" s="18">
        <v>756.2490784286023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K8" s="53"/>
      <c r="M8" s="53"/>
      <c r="O8" s="53"/>
      <c r="Q8" s="53"/>
    </row>
    <row r="9" spans="1:17" ht="12.75" customHeight="1">
      <c r="A9" s="32" t="s">
        <v>22</v>
      </c>
      <c r="B9" s="18">
        <v>1152.620489294812</v>
      </c>
      <c r="C9" s="18">
        <v>0</v>
      </c>
      <c r="D9" s="18">
        <v>978.9778031519152</v>
      </c>
      <c r="E9" s="18">
        <v>245.9280163319122</v>
      </c>
      <c r="F9" s="18">
        <v>0</v>
      </c>
      <c r="G9" s="18">
        <v>824.8323926882008</v>
      </c>
      <c r="H9" s="18">
        <v>0</v>
      </c>
      <c r="I9" s="18">
        <v>0</v>
      </c>
      <c r="K9" s="53"/>
      <c r="M9" s="53"/>
      <c r="O9" s="53"/>
      <c r="Q9" s="53"/>
    </row>
    <row r="10" spans="1:17" ht="12.75" customHeight="1">
      <c r="A10" s="32" t="s">
        <v>54</v>
      </c>
      <c r="B10" s="18">
        <v>3450.490290328784</v>
      </c>
      <c r="C10" s="18">
        <v>0</v>
      </c>
      <c r="D10" s="18">
        <v>1878.523840714186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K10" s="53"/>
      <c r="M10" s="53"/>
      <c r="O10" s="53"/>
      <c r="Q10" s="53"/>
    </row>
    <row r="11" spans="1:17" ht="12.75" customHeight="1">
      <c r="A11" s="32" t="s">
        <v>23</v>
      </c>
      <c r="B11" s="18">
        <v>1978.9957849922428</v>
      </c>
      <c r="C11" s="18">
        <v>207.54127987057458</v>
      </c>
      <c r="D11" s="18">
        <v>1866.3515428104656</v>
      </c>
      <c r="E11" s="18">
        <v>250.4987248239908</v>
      </c>
      <c r="F11" s="18">
        <v>0</v>
      </c>
      <c r="G11" s="18">
        <v>524.2509605662021</v>
      </c>
      <c r="H11" s="18">
        <v>0</v>
      </c>
      <c r="I11" s="18">
        <v>0</v>
      </c>
      <c r="K11" s="53"/>
      <c r="M11" s="53"/>
      <c r="O11" s="53"/>
      <c r="Q11" s="53"/>
    </row>
    <row r="12" spans="1:17" ht="12.75" customHeight="1">
      <c r="A12" s="32" t="s">
        <v>62</v>
      </c>
      <c r="B12" s="18">
        <v>4939.999999999999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K12" s="53"/>
      <c r="M12" s="53"/>
      <c r="O12" s="53"/>
      <c r="Q12" s="53"/>
    </row>
    <row r="13" spans="1:17" ht="12.75" customHeight="1">
      <c r="A13" s="32" t="s">
        <v>24</v>
      </c>
      <c r="B13" s="18">
        <v>10716.112691868995</v>
      </c>
      <c r="C13" s="18">
        <v>5102.246319628233</v>
      </c>
      <c r="D13" s="18">
        <v>1840.4981260720363</v>
      </c>
      <c r="E13" s="18">
        <v>273.381</v>
      </c>
      <c r="F13" s="18">
        <v>73.94940465011456</v>
      </c>
      <c r="G13" s="18">
        <v>609.0594998896719</v>
      </c>
      <c r="H13" s="18">
        <v>9619.969118432256</v>
      </c>
      <c r="I13" s="18">
        <v>4149.91230756382</v>
      </c>
      <c r="K13" s="53"/>
      <c r="M13" s="53"/>
      <c r="O13" s="53"/>
      <c r="Q13" s="53"/>
    </row>
    <row r="14" spans="1:17" ht="12.75" customHeight="1">
      <c r="A14" s="32" t="s">
        <v>25</v>
      </c>
      <c r="B14" s="18">
        <v>10245.086493396513</v>
      </c>
      <c r="C14" s="18">
        <v>1853.4186887955163</v>
      </c>
      <c r="D14" s="18">
        <v>1951.3381974598112</v>
      </c>
      <c r="E14" s="18">
        <v>222.68586777698002</v>
      </c>
      <c r="F14" s="18">
        <v>2994.614328467772</v>
      </c>
      <c r="G14" s="18">
        <v>415.40235161093204</v>
      </c>
      <c r="H14" s="18">
        <v>8046.301878043127</v>
      </c>
      <c r="I14" s="18">
        <v>528.546713746978</v>
      </c>
      <c r="K14" s="53"/>
      <c r="M14" s="53"/>
      <c r="O14" s="53"/>
      <c r="Q14" s="53"/>
    </row>
    <row r="15" spans="1:17" ht="12.75" customHeight="1">
      <c r="A15" s="32" t="s">
        <v>26</v>
      </c>
      <c r="B15" s="18">
        <v>2096.9088507164283</v>
      </c>
      <c r="C15" s="18">
        <v>0</v>
      </c>
      <c r="D15" s="18">
        <v>2011.2570441037687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K15" s="53"/>
      <c r="M15" s="53"/>
      <c r="O15" s="53"/>
      <c r="Q15" s="53"/>
    </row>
    <row r="16" spans="1:17" ht="12.75" customHeight="1">
      <c r="A16" s="32" t="s">
        <v>27</v>
      </c>
      <c r="B16" s="18">
        <v>9853.016278876701</v>
      </c>
      <c r="C16" s="18">
        <v>0</v>
      </c>
      <c r="D16" s="18">
        <v>2514.4647318226007</v>
      </c>
      <c r="E16" s="18">
        <v>0</v>
      </c>
      <c r="F16" s="18">
        <v>0</v>
      </c>
      <c r="G16" s="18">
        <v>341.409923858964</v>
      </c>
      <c r="H16" s="18">
        <v>0</v>
      </c>
      <c r="I16" s="18">
        <v>0</v>
      </c>
      <c r="K16" s="53"/>
      <c r="M16" s="53"/>
      <c r="O16" s="53"/>
      <c r="Q16" s="53"/>
    </row>
    <row r="17" spans="1:17" ht="12.75" customHeight="1">
      <c r="A17" s="32" t="s">
        <v>28</v>
      </c>
      <c r="B17" s="18">
        <v>1545.7766773633498</v>
      </c>
      <c r="C17" s="18">
        <v>1352.760631586127</v>
      </c>
      <c r="D17" s="18">
        <v>385.1054854123403</v>
      </c>
      <c r="E17" s="18">
        <v>0</v>
      </c>
      <c r="F17" s="18">
        <v>0</v>
      </c>
      <c r="G17" s="18">
        <v>1069.1261956846965</v>
      </c>
      <c r="H17" s="18">
        <v>1410.1987373905192</v>
      </c>
      <c r="I17" s="18">
        <v>26281.903803292833</v>
      </c>
      <c r="K17" s="53"/>
      <c r="M17" s="53"/>
      <c r="O17" s="53"/>
      <c r="Q17" s="53"/>
    </row>
    <row r="18" spans="1:17" ht="12.75" customHeight="1">
      <c r="A18" s="32" t="s">
        <v>29</v>
      </c>
      <c r="B18" s="18">
        <v>2861.5633961637745</v>
      </c>
      <c r="C18" s="18">
        <v>5288.730297762394</v>
      </c>
      <c r="D18" s="18">
        <v>128.54121101619847</v>
      </c>
      <c r="E18" s="18">
        <v>216.96643549938125</v>
      </c>
      <c r="F18" s="18">
        <v>0</v>
      </c>
      <c r="G18" s="18">
        <v>273.57</v>
      </c>
      <c r="H18" s="18">
        <v>0</v>
      </c>
      <c r="I18" s="18">
        <v>0</v>
      </c>
      <c r="K18" s="53"/>
      <c r="M18" s="53"/>
      <c r="O18" s="53"/>
      <c r="Q18" s="53"/>
    </row>
    <row r="19" spans="1:17" ht="12.75" customHeight="1">
      <c r="A19" s="32" t="s">
        <v>30</v>
      </c>
      <c r="B19" s="18">
        <v>4000.012131678261</v>
      </c>
      <c r="C19" s="18">
        <v>6645.268076341671</v>
      </c>
      <c r="D19" s="18">
        <v>2007.4629127635758</v>
      </c>
      <c r="E19" s="18">
        <v>307.46722212120335</v>
      </c>
      <c r="F19" s="18">
        <v>263.2427142160542</v>
      </c>
      <c r="G19" s="18">
        <v>0</v>
      </c>
      <c r="H19" s="18">
        <v>1614.1849596909626</v>
      </c>
      <c r="I19" s="18">
        <v>0</v>
      </c>
      <c r="K19" s="53"/>
      <c r="M19" s="53"/>
      <c r="O19" s="53"/>
      <c r="Q19" s="53"/>
    </row>
    <row r="20" spans="1:17" ht="12.75" customHeight="1">
      <c r="A20" s="32" t="s">
        <v>31</v>
      </c>
      <c r="B20" s="18">
        <v>3975.1624505454974</v>
      </c>
      <c r="C20" s="18">
        <v>775.3656653218862</v>
      </c>
      <c r="D20" s="18">
        <v>105.09002355341036</v>
      </c>
      <c r="E20" s="18">
        <v>0</v>
      </c>
      <c r="F20" s="18">
        <v>0</v>
      </c>
      <c r="G20" s="18">
        <v>1088.7829389354836</v>
      </c>
      <c r="H20" s="18">
        <v>0</v>
      </c>
      <c r="I20" s="18">
        <v>0</v>
      </c>
      <c r="K20" s="53"/>
      <c r="M20" s="53"/>
      <c r="O20" s="53"/>
      <c r="Q20" s="53"/>
    </row>
    <row r="21" spans="1:17" ht="12.75" customHeight="1">
      <c r="A21" s="51" t="s">
        <v>66</v>
      </c>
      <c r="B21" s="18">
        <v>0</v>
      </c>
      <c r="C21" s="18">
        <v>0</v>
      </c>
      <c r="D21" s="18">
        <v>2621.290886169515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K21" s="53"/>
      <c r="M21" s="53"/>
      <c r="O21" s="53"/>
      <c r="Q21" s="53"/>
    </row>
    <row r="22" spans="1:17" ht="12.75">
      <c r="A22" s="32" t="s">
        <v>32</v>
      </c>
      <c r="B22" s="18">
        <v>4681.720797756219</v>
      </c>
      <c r="C22" s="18">
        <v>625.978896348096</v>
      </c>
      <c r="D22" s="18">
        <v>1652.0473010978137</v>
      </c>
      <c r="E22" s="18">
        <v>250.4409595845154</v>
      </c>
      <c r="F22" s="18">
        <v>358.3320853794225</v>
      </c>
      <c r="G22" s="18">
        <v>982.2130213326479</v>
      </c>
      <c r="H22" s="18">
        <v>0</v>
      </c>
      <c r="I22" s="18">
        <v>0</v>
      </c>
      <c r="K22" s="53"/>
      <c r="M22" s="53"/>
      <c r="O22" s="53"/>
      <c r="Q22" s="53"/>
    </row>
    <row r="23" spans="1:17" ht="12.75" customHeight="1">
      <c r="A23" s="32" t="s">
        <v>48</v>
      </c>
      <c r="B23" s="18">
        <v>812.8037880052271</v>
      </c>
      <c r="C23" s="18">
        <v>1084.736521576256</v>
      </c>
      <c r="D23" s="18">
        <v>0</v>
      </c>
      <c r="E23" s="18">
        <v>1785.7406430678584</v>
      </c>
      <c r="F23" s="18">
        <v>1012.389835269636</v>
      </c>
      <c r="G23" s="18">
        <v>769.2661216895189</v>
      </c>
      <c r="H23" s="18">
        <v>0</v>
      </c>
      <c r="I23" s="18">
        <v>0</v>
      </c>
      <c r="K23" s="53"/>
      <c r="M23" s="53"/>
      <c r="O23" s="53"/>
      <c r="Q23" s="53"/>
    </row>
    <row r="24" spans="1:17" ht="12.75" customHeight="1">
      <c r="A24" s="32" t="s">
        <v>33</v>
      </c>
      <c r="B24" s="18">
        <v>3193.4696266901974</v>
      </c>
      <c r="C24" s="18">
        <v>2674.4961095563144</v>
      </c>
      <c r="D24" s="18">
        <v>696.6818176157974</v>
      </c>
      <c r="E24" s="18">
        <v>334.83186962720055</v>
      </c>
      <c r="F24" s="18">
        <v>1167.0617645240884</v>
      </c>
      <c r="G24" s="18">
        <v>962.0483456026465</v>
      </c>
      <c r="H24" s="18">
        <v>2526.5700713041097</v>
      </c>
      <c r="I24" s="18">
        <v>2578.28120353213</v>
      </c>
      <c r="K24" s="53"/>
      <c r="M24" s="53"/>
      <c r="O24" s="53"/>
      <c r="Q24" s="53"/>
    </row>
    <row r="25" spans="1:17" ht="12.75" customHeight="1">
      <c r="A25" s="32" t="s">
        <v>34</v>
      </c>
      <c r="B25" s="18">
        <v>3484.8483456008394</v>
      </c>
      <c r="C25" s="18">
        <v>3647.727473713747</v>
      </c>
      <c r="D25" s="18">
        <v>1754.5124473448564</v>
      </c>
      <c r="E25" s="18">
        <v>327.50721412021005</v>
      </c>
      <c r="F25" s="18">
        <v>1200.3594944375232</v>
      </c>
      <c r="G25" s="18">
        <v>1066.962886886428</v>
      </c>
      <c r="H25" s="18">
        <v>3058.5878290087794</v>
      </c>
      <c r="I25" s="18">
        <v>1804.1466274599861</v>
      </c>
      <c r="K25" s="53"/>
      <c r="M25" s="53"/>
      <c r="O25" s="53"/>
      <c r="Q25" s="53"/>
    </row>
    <row r="26" spans="1:17" ht="12.75" customHeight="1">
      <c r="A26" s="32" t="s">
        <v>35</v>
      </c>
      <c r="B26" s="18">
        <v>330.66634949921354</v>
      </c>
      <c r="C26" s="18">
        <v>458.40312623116193</v>
      </c>
      <c r="D26" s="18">
        <v>246</v>
      </c>
      <c r="E26" s="18">
        <v>661.0720959840246</v>
      </c>
      <c r="F26" s="18">
        <v>0</v>
      </c>
      <c r="G26" s="18">
        <v>0</v>
      </c>
      <c r="H26" s="18">
        <v>0</v>
      </c>
      <c r="I26" s="18">
        <v>0</v>
      </c>
      <c r="K26" s="53"/>
      <c r="M26" s="53"/>
      <c r="O26" s="53"/>
      <c r="Q26" s="53"/>
    </row>
    <row r="27" spans="1:17" ht="12.75" customHeight="1">
      <c r="A27" s="32" t="s">
        <v>36</v>
      </c>
      <c r="B27" s="18">
        <v>582.7254608040384</v>
      </c>
      <c r="C27" s="18">
        <v>4126.215392014752</v>
      </c>
      <c r="D27" s="18">
        <v>5608.740359897173</v>
      </c>
      <c r="E27" s="18">
        <v>738.1824946713268</v>
      </c>
      <c r="F27" s="18">
        <v>1248.380586271867</v>
      </c>
      <c r="G27" s="18">
        <v>0</v>
      </c>
      <c r="H27" s="18">
        <v>6257.7972489819895</v>
      </c>
      <c r="I27" s="18">
        <v>4461.125219405872</v>
      </c>
      <c r="K27" s="53"/>
      <c r="M27" s="53"/>
      <c r="O27" s="53"/>
      <c r="Q27" s="53"/>
    </row>
    <row r="28" spans="1:17" ht="12.75" customHeight="1">
      <c r="A28" s="32" t="s">
        <v>37</v>
      </c>
      <c r="B28" s="18">
        <v>961.4578464153498</v>
      </c>
      <c r="C28" s="18">
        <v>1375.660185157772</v>
      </c>
      <c r="D28" s="18">
        <v>0</v>
      </c>
      <c r="E28" s="18">
        <v>218.2316222693921</v>
      </c>
      <c r="F28" s="18">
        <v>580.8075646319209</v>
      </c>
      <c r="G28" s="18">
        <v>711.0588511782292</v>
      </c>
      <c r="H28" s="18">
        <v>915.2877446740018</v>
      </c>
      <c r="I28" s="18">
        <v>692.113188984872</v>
      </c>
      <c r="K28" s="53"/>
      <c r="M28" s="53"/>
      <c r="O28" s="53"/>
      <c r="Q28" s="53"/>
    </row>
    <row r="29" spans="1:17" ht="12.75" customHeight="1">
      <c r="A29" s="33" t="s">
        <v>55</v>
      </c>
      <c r="B29" s="26">
        <v>845.1612401556604</v>
      </c>
      <c r="C29" s="18">
        <v>506.2888390080373</v>
      </c>
      <c r="D29" s="18">
        <v>0</v>
      </c>
      <c r="E29" s="18">
        <v>258.44080649868914</v>
      </c>
      <c r="F29" s="18">
        <v>0</v>
      </c>
      <c r="G29" s="18">
        <v>0</v>
      </c>
      <c r="H29" s="18">
        <v>0</v>
      </c>
      <c r="I29" s="18">
        <v>0</v>
      </c>
      <c r="K29" s="53"/>
      <c r="M29" s="53"/>
      <c r="O29" s="53"/>
      <c r="Q29" s="53"/>
    </row>
    <row r="30" spans="1:17" ht="12.75" customHeight="1">
      <c r="A30" s="32" t="s">
        <v>38</v>
      </c>
      <c r="B30" s="18">
        <v>1403.9516800327126</v>
      </c>
      <c r="C30" s="18">
        <v>2081.1755545501387</v>
      </c>
      <c r="D30" s="18">
        <v>0</v>
      </c>
      <c r="E30" s="18">
        <v>264.1605748733005</v>
      </c>
      <c r="F30" s="18">
        <v>564.3432798108151</v>
      </c>
      <c r="G30" s="18">
        <v>843.8848599058554</v>
      </c>
      <c r="H30" s="18">
        <v>3864.467086142782</v>
      </c>
      <c r="I30" s="18">
        <v>2785.5922988505235</v>
      </c>
      <c r="K30" s="53"/>
      <c r="M30" s="53"/>
      <c r="O30" s="53"/>
      <c r="Q30" s="53"/>
    </row>
    <row r="31" spans="1:17" ht="12.75" customHeight="1">
      <c r="A31" s="33" t="s">
        <v>56</v>
      </c>
      <c r="B31" s="26">
        <v>0</v>
      </c>
      <c r="C31" s="18">
        <v>0</v>
      </c>
      <c r="D31" s="18">
        <v>0</v>
      </c>
      <c r="E31" s="18">
        <v>254.05802444848786</v>
      </c>
      <c r="F31" s="18">
        <v>0</v>
      </c>
      <c r="G31" s="18">
        <v>0</v>
      </c>
      <c r="H31" s="18">
        <v>0</v>
      </c>
      <c r="I31" s="18">
        <v>0</v>
      </c>
      <c r="K31" s="53"/>
      <c r="M31" s="53"/>
      <c r="O31" s="53"/>
      <c r="Q31" s="53"/>
    </row>
    <row r="32" spans="1:17" ht="12.75" customHeight="1">
      <c r="A32" s="32" t="s">
        <v>39</v>
      </c>
      <c r="B32" s="18">
        <v>893.1903301805305</v>
      </c>
      <c r="C32" s="18">
        <v>1517.465630077202</v>
      </c>
      <c r="D32" s="18">
        <v>92.07967902401643</v>
      </c>
      <c r="E32" s="18">
        <v>216.3294222507386</v>
      </c>
      <c r="F32" s="18">
        <v>2485.896298246872</v>
      </c>
      <c r="G32" s="18">
        <v>1061.6198001071637</v>
      </c>
      <c r="H32" s="18">
        <v>4846.104218810955</v>
      </c>
      <c r="I32" s="18">
        <v>1503.4521239422838</v>
      </c>
      <c r="K32" s="53"/>
      <c r="M32" s="53"/>
      <c r="O32" s="53"/>
      <c r="Q32" s="53"/>
    </row>
    <row r="33" spans="1:17" ht="12.75" customHeight="1">
      <c r="A33" s="51" t="s">
        <v>40</v>
      </c>
      <c r="B33" s="18">
        <v>3412.153792694642</v>
      </c>
      <c r="C33" s="18">
        <v>0</v>
      </c>
      <c r="D33" s="18">
        <v>61.00966303318812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53"/>
      <c r="M33" s="53"/>
      <c r="O33" s="53"/>
      <c r="Q33" s="53"/>
    </row>
    <row r="34" spans="1:17" s="16" customFormat="1" ht="12.75">
      <c r="A34" s="32" t="s">
        <v>49</v>
      </c>
      <c r="B34" s="18">
        <v>5825.407638064054</v>
      </c>
      <c r="C34" s="18">
        <v>1812.6922894701381</v>
      </c>
      <c r="D34" s="18">
        <v>58.443262287162476</v>
      </c>
      <c r="E34" s="18">
        <v>655.8101007230717</v>
      </c>
      <c r="F34" s="18">
        <v>1267.468873449025</v>
      </c>
      <c r="G34" s="18">
        <v>0</v>
      </c>
      <c r="H34" s="18">
        <v>0</v>
      </c>
      <c r="I34" s="18">
        <v>0</v>
      </c>
      <c r="J34" s="15"/>
      <c r="K34" s="53"/>
      <c r="M34" s="53"/>
      <c r="O34" s="53"/>
      <c r="Q34" s="53"/>
    </row>
    <row r="35" spans="1:17" s="17" customFormat="1" ht="12.75">
      <c r="A35" s="32" t="s">
        <v>41</v>
      </c>
      <c r="B35" s="18">
        <v>63.7471356629343</v>
      </c>
      <c r="C35" s="18">
        <v>0</v>
      </c>
      <c r="D35" s="18">
        <v>64.1416197891818</v>
      </c>
      <c r="E35" s="18">
        <v>39.80773251285391</v>
      </c>
      <c r="F35" s="18">
        <v>0</v>
      </c>
      <c r="G35" s="18">
        <v>1259.6655614057765</v>
      </c>
      <c r="H35" s="18">
        <v>0</v>
      </c>
      <c r="I35" s="18">
        <v>0</v>
      </c>
      <c r="J35" s="15"/>
      <c r="K35" s="53"/>
      <c r="M35" s="53"/>
      <c r="O35" s="53"/>
      <c r="Q35" s="53"/>
    </row>
    <row r="36" spans="1:17" s="17" customFormat="1" ht="12.75">
      <c r="A36" s="32" t="s">
        <v>42</v>
      </c>
      <c r="B36" s="18">
        <v>0</v>
      </c>
      <c r="C36" s="18">
        <v>3205.348661616777</v>
      </c>
      <c r="D36" s="18">
        <v>953.2103941887815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2"/>
      <c r="K36" s="53"/>
      <c r="M36" s="53"/>
      <c r="O36" s="53"/>
      <c r="Q36" s="53"/>
    </row>
    <row r="37" spans="1:17" ht="12.75">
      <c r="A37" s="32" t="s">
        <v>72</v>
      </c>
      <c r="B37" s="18">
        <v>1857.6878127394853</v>
      </c>
      <c r="C37" s="18">
        <v>0</v>
      </c>
      <c r="D37" s="18">
        <v>0</v>
      </c>
      <c r="E37" s="18">
        <v>0</v>
      </c>
      <c r="F37" s="18">
        <v>1649.5578786671977</v>
      </c>
      <c r="G37" s="18">
        <v>0</v>
      </c>
      <c r="H37" s="18">
        <v>0</v>
      </c>
      <c r="I37" s="18">
        <v>0</v>
      </c>
      <c r="J37" s="17"/>
      <c r="K37" s="53"/>
      <c r="M37" s="53"/>
      <c r="O37" s="53"/>
      <c r="Q37" s="53"/>
    </row>
    <row r="38" spans="1:17" ht="12.75">
      <c r="A38" s="32" t="s">
        <v>73</v>
      </c>
      <c r="B38" s="18">
        <v>3345.0052798310453</v>
      </c>
      <c r="C38" s="18">
        <v>0</v>
      </c>
      <c r="D38" s="18">
        <v>0</v>
      </c>
      <c r="E38" s="18">
        <v>0</v>
      </c>
      <c r="F38" s="18">
        <v>406.41474135389757</v>
      </c>
      <c r="G38" s="18">
        <v>0</v>
      </c>
      <c r="H38" s="18">
        <v>0</v>
      </c>
      <c r="I38" s="18">
        <v>0</v>
      </c>
      <c r="K38" s="53"/>
      <c r="M38" s="53"/>
      <c r="O38" s="53"/>
      <c r="Q38" s="53"/>
    </row>
    <row r="39" spans="1:17" ht="12.75">
      <c r="A39" s="52" t="s">
        <v>44</v>
      </c>
      <c r="B39" s="20">
        <v>3763.1546573624983</v>
      </c>
      <c r="C39" s="18">
        <v>0</v>
      </c>
      <c r="D39" s="18">
        <v>0</v>
      </c>
      <c r="E39" s="18">
        <v>0</v>
      </c>
      <c r="F39" s="18">
        <v>528.4068207637622</v>
      </c>
      <c r="G39" s="18">
        <v>0</v>
      </c>
      <c r="H39" s="18">
        <v>0</v>
      </c>
      <c r="I39" s="18">
        <v>0</v>
      </c>
      <c r="K39" s="53"/>
      <c r="M39" s="53"/>
      <c r="O39" s="53"/>
      <c r="Q39" s="53"/>
    </row>
    <row r="40" spans="1:17" ht="12.75">
      <c r="A40" s="51" t="s">
        <v>50</v>
      </c>
      <c r="B40" s="18">
        <v>1137.8899100423491</v>
      </c>
      <c r="C40" s="18">
        <v>13221.168846812157</v>
      </c>
      <c r="D40" s="18">
        <v>0</v>
      </c>
      <c r="E40" s="18">
        <v>45.636514097910045</v>
      </c>
      <c r="F40" s="18">
        <v>1376.728925910836</v>
      </c>
      <c r="G40" s="18">
        <v>0</v>
      </c>
      <c r="H40" s="18">
        <v>0</v>
      </c>
      <c r="I40" s="18">
        <v>1324.2913385826773</v>
      </c>
      <c r="K40" s="53"/>
      <c r="M40" s="53"/>
      <c r="O40" s="53"/>
      <c r="Q40" s="53"/>
    </row>
    <row r="41" spans="1:17" ht="12.75">
      <c r="A41" s="34" t="s">
        <v>51</v>
      </c>
      <c r="B41" s="24">
        <v>4028.724973674277</v>
      </c>
      <c r="C41" s="18">
        <v>0</v>
      </c>
      <c r="D41" s="18">
        <v>0</v>
      </c>
      <c r="E41" s="18">
        <v>0</v>
      </c>
      <c r="F41" s="18">
        <v>1423.3393364883577</v>
      </c>
      <c r="G41" s="18">
        <v>0</v>
      </c>
      <c r="H41" s="18">
        <v>0</v>
      </c>
      <c r="I41" s="18">
        <v>0</v>
      </c>
      <c r="K41" s="53"/>
      <c r="M41" s="53"/>
      <c r="O41" s="53"/>
      <c r="Q41" s="53"/>
    </row>
    <row r="42" spans="1:17" ht="12.75">
      <c r="A42" s="34" t="s">
        <v>52</v>
      </c>
      <c r="B42" s="24">
        <v>0</v>
      </c>
      <c r="C42" s="18">
        <v>19783.783783783783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K42" s="53"/>
      <c r="M42" s="53"/>
      <c r="O42" s="53"/>
      <c r="Q42" s="53"/>
    </row>
    <row r="43" spans="1:17" ht="12.75">
      <c r="A43" s="35" t="s">
        <v>57</v>
      </c>
      <c r="B43" s="26">
        <v>1856.3612710009847</v>
      </c>
      <c r="C43" s="18">
        <v>813.2307174507023</v>
      </c>
      <c r="D43" s="18">
        <v>1650.657610658495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K43" s="53"/>
      <c r="M43" s="53"/>
      <c r="O43" s="53"/>
      <c r="Q43" s="53"/>
    </row>
    <row r="44" spans="1:17" ht="12.75">
      <c r="A44" s="36" t="s">
        <v>13</v>
      </c>
      <c r="B44" s="37">
        <v>3057.8019854378936</v>
      </c>
      <c r="C44" s="38">
        <v>3237.679178519106</v>
      </c>
      <c r="D44" s="37">
        <v>677.0253328142223</v>
      </c>
      <c r="E44" s="38">
        <v>284.9643225587917</v>
      </c>
      <c r="F44" s="37">
        <v>672.4024870562363</v>
      </c>
      <c r="G44" s="38">
        <v>710.6447176171578</v>
      </c>
      <c r="H44" s="37">
        <v>3109.6564191497073</v>
      </c>
      <c r="I44" s="38">
        <v>1935.2708998381672</v>
      </c>
      <c r="K44" s="53"/>
      <c r="M44" s="53"/>
      <c r="O44" s="53"/>
      <c r="Q44" s="53"/>
    </row>
    <row r="45" spans="1:9" ht="12.75">
      <c r="A45" s="19"/>
      <c r="B45" s="39"/>
      <c r="C45" s="39"/>
      <c r="D45" s="39"/>
      <c r="E45" s="39"/>
      <c r="F45" s="39"/>
      <c r="G45" s="39"/>
      <c r="H45" s="39"/>
      <c r="I45" s="39"/>
    </row>
    <row r="46" ht="12.75">
      <c r="A46" s="17" t="s">
        <v>46</v>
      </c>
    </row>
    <row r="47" ht="12.75">
      <c r="A47" s="2" t="s">
        <v>17</v>
      </c>
    </row>
  </sheetData>
  <sheetProtection/>
  <mergeCells count="7">
    <mergeCell ref="A1:J1"/>
    <mergeCell ref="A3:A4"/>
    <mergeCell ref="A2:I2"/>
    <mergeCell ref="H3:I3"/>
    <mergeCell ref="F3:G3"/>
    <mergeCell ref="D3:E3"/>
    <mergeCell ref="B3:C3"/>
  </mergeCells>
  <printOptions horizontalCentered="1"/>
  <pageMargins left="0.8267716535433072" right="0.3937007874015748" top="0.3937007874015748" bottom="0.3937007874015748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="115" zoomScaleNormal="115" zoomScalePageLayoutView="0" workbookViewId="0" topLeftCell="A1">
      <selection activeCell="R21" sqref="R21"/>
    </sheetView>
  </sheetViews>
  <sheetFormatPr defaultColWidth="11.421875" defaultRowHeight="12.75"/>
  <cols>
    <col min="1" max="1" width="21.28125" style="5" bestFit="1" customWidth="1"/>
    <col min="2" max="3" width="11.28125" style="6" bestFit="1" customWidth="1"/>
    <col min="4" max="5" width="10.421875" style="6" bestFit="1" customWidth="1"/>
    <col min="6" max="6" width="2.28125" style="46" customWidth="1"/>
    <col min="7" max="7" width="16.8515625" style="5" bestFit="1" customWidth="1"/>
    <col min="8" max="9" width="11.28125" style="6" bestFit="1" customWidth="1"/>
    <col min="10" max="10" width="10.421875" style="6" bestFit="1" customWidth="1"/>
    <col min="11" max="11" width="11.28125" style="6" bestFit="1" customWidth="1"/>
    <col min="12" max="12" width="2.00390625" style="46" customWidth="1"/>
    <col min="13" max="13" width="16.8515625" style="5" bestFit="1" customWidth="1"/>
    <col min="14" max="14" width="12.28125" style="5" bestFit="1" customWidth="1"/>
    <col min="15" max="16" width="7.8515625" style="5" bestFit="1" customWidth="1"/>
    <col min="17" max="17" width="9.140625" style="5" bestFit="1" customWidth="1"/>
    <col min="18" max="16384" width="11.421875" style="5" customWidth="1"/>
  </cols>
  <sheetData>
    <row r="1" spans="1:19" ht="12.75">
      <c r="A1" s="7" t="s">
        <v>16</v>
      </c>
      <c r="B1" s="21" t="s">
        <v>9</v>
      </c>
      <c r="C1" s="21" t="s">
        <v>10</v>
      </c>
      <c r="D1" s="21" t="s">
        <v>11</v>
      </c>
      <c r="E1" s="21" t="s">
        <v>12</v>
      </c>
      <c r="G1" s="7" t="s">
        <v>15</v>
      </c>
      <c r="H1" s="21" t="s">
        <v>9</v>
      </c>
      <c r="I1" s="21" t="s">
        <v>10</v>
      </c>
      <c r="J1" s="21" t="s">
        <v>11</v>
      </c>
      <c r="K1" s="21" t="s">
        <v>12</v>
      </c>
      <c r="M1" s="7" t="s">
        <v>7</v>
      </c>
      <c r="N1" s="21" t="s">
        <v>9</v>
      </c>
      <c r="O1" s="21" t="s">
        <v>10</v>
      </c>
      <c r="P1" s="21" t="s">
        <v>11</v>
      </c>
      <c r="Q1" s="21" t="s">
        <v>12</v>
      </c>
      <c r="S1" s="7" t="s">
        <v>7</v>
      </c>
    </row>
    <row r="2" spans="1:17" ht="12.75">
      <c r="A2" s="7" t="s">
        <v>18</v>
      </c>
      <c r="B2" s="25">
        <v>144157.75290000002</v>
      </c>
      <c r="C2" s="25">
        <v>0</v>
      </c>
      <c r="D2" s="25">
        <v>227.99</v>
      </c>
      <c r="E2" s="25">
        <v>2698.5150000000003</v>
      </c>
      <c r="G2" s="7" t="s">
        <v>18</v>
      </c>
      <c r="H2" s="25">
        <v>330158.42403000005</v>
      </c>
      <c r="I2" s="25">
        <v>0</v>
      </c>
      <c r="J2" s="25">
        <v>959.8312800000001</v>
      </c>
      <c r="K2" s="25">
        <v>6913.871139999999</v>
      </c>
      <c r="M2" s="7" t="s">
        <v>18</v>
      </c>
      <c r="N2" s="25">
        <f>H2/B2*1000</f>
        <v>2290.257841761905</v>
      </c>
      <c r="O2" s="25">
        <v>0</v>
      </c>
      <c r="P2" s="25">
        <f>J2/D2*1000</f>
        <v>4209.970963638757</v>
      </c>
      <c r="Q2" s="25">
        <f>K2/E2*1000</f>
        <v>2562.1021710088694</v>
      </c>
    </row>
    <row r="3" spans="1:17" ht="12.75">
      <c r="A3" s="7" t="s">
        <v>47</v>
      </c>
      <c r="B3" s="25">
        <v>287361.52546</v>
      </c>
      <c r="C3" s="25">
        <v>0</v>
      </c>
      <c r="D3" s="25">
        <v>2550.8532</v>
      </c>
      <c r="E3" s="25">
        <v>385.04200000000003</v>
      </c>
      <c r="G3" s="7" t="s">
        <v>47</v>
      </c>
      <c r="H3" s="25">
        <v>1412827.0302100002</v>
      </c>
      <c r="I3" s="25">
        <v>0</v>
      </c>
      <c r="J3" s="25">
        <v>8230.25041</v>
      </c>
      <c r="K3" s="25">
        <v>2741.4599</v>
      </c>
      <c r="M3" s="7" t="s">
        <v>47</v>
      </c>
      <c r="N3" s="25">
        <f aca="true" t="shared" si="0" ref="N3:N39">H3/B3*1000</f>
        <v>4916.549033307043</v>
      </c>
      <c r="O3" s="25">
        <v>0</v>
      </c>
      <c r="P3" s="25">
        <f aca="true" t="shared" si="1" ref="P3:P39">J3/D3*1000</f>
        <v>3226.469641608541</v>
      </c>
      <c r="Q3" s="25">
        <f>K3/E3*1000</f>
        <v>7119.898348751563</v>
      </c>
    </row>
    <row r="4" spans="1:17" ht="12.75">
      <c r="A4" s="7" t="s">
        <v>20</v>
      </c>
      <c r="B4" s="25">
        <v>3.584</v>
      </c>
      <c r="C4" s="25">
        <v>5608190</v>
      </c>
      <c r="D4" s="25">
        <v>0</v>
      </c>
      <c r="E4" s="25">
        <v>0</v>
      </c>
      <c r="G4" s="7" t="s">
        <v>20</v>
      </c>
      <c r="H4" s="25">
        <v>17.691</v>
      </c>
      <c r="I4" s="25">
        <v>128065.92328000002</v>
      </c>
      <c r="J4" s="25">
        <v>0</v>
      </c>
      <c r="K4" s="25">
        <v>0</v>
      </c>
      <c r="M4" s="7" t="s">
        <v>20</v>
      </c>
      <c r="N4" s="25">
        <f t="shared" si="0"/>
        <v>4936.104910714285</v>
      </c>
      <c r="O4" s="25">
        <f aca="true" t="shared" si="2" ref="O4:O39">I4/C4*1000</f>
        <v>22.835517926461126</v>
      </c>
      <c r="P4" s="25">
        <v>0</v>
      </c>
      <c r="Q4" s="25">
        <v>0</v>
      </c>
    </row>
    <row r="5" spans="1:17" ht="12.75">
      <c r="A5" s="7" t="s">
        <v>61</v>
      </c>
      <c r="B5" s="25">
        <v>12.5</v>
      </c>
      <c r="C5" s="25">
        <v>4922404.829999999</v>
      </c>
      <c r="D5" s="25">
        <v>0</v>
      </c>
      <c r="E5" s="25">
        <v>0</v>
      </c>
      <c r="G5" s="7" t="s">
        <v>61</v>
      </c>
      <c r="H5" s="25">
        <v>39.988</v>
      </c>
      <c r="I5" s="25">
        <v>3722564.1163399997</v>
      </c>
      <c r="J5" s="25">
        <v>0</v>
      </c>
      <c r="K5" s="25">
        <v>0</v>
      </c>
      <c r="M5" s="7" t="s">
        <v>61</v>
      </c>
      <c r="N5" s="25">
        <f t="shared" si="0"/>
        <v>3199.04</v>
      </c>
      <c r="O5" s="25">
        <f t="shared" si="2"/>
        <v>756.2490784286023</v>
      </c>
      <c r="P5" s="25">
        <v>0</v>
      </c>
      <c r="Q5" s="25">
        <v>0</v>
      </c>
    </row>
    <row r="6" spans="1:17" ht="12.75">
      <c r="A6" s="7" t="s">
        <v>22</v>
      </c>
      <c r="B6" s="25">
        <v>202742.7668</v>
      </c>
      <c r="C6" s="25">
        <v>1037451.8</v>
      </c>
      <c r="D6" s="25">
        <v>0</v>
      </c>
      <c r="E6" s="25">
        <v>0</v>
      </c>
      <c r="G6" s="7" t="s">
        <v>22</v>
      </c>
      <c r="H6" s="25">
        <v>233685.46706999998</v>
      </c>
      <c r="I6" s="25">
        <v>1015642.28404</v>
      </c>
      <c r="J6" s="25">
        <v>0</v>
      </c>
      <c r="K6" s="25">
        <v>0</v>
      </c>
      <c r="M6" s="7" t="s">
        <v>22</v>
      </c>
      <c r="N6" s="25">
        <f t="shared" si="0"/>
        <v>1152.620489294812</v>
      </c>
      <c r="O6" s="25">
        <f t="shared" si="2"/>
        <v>978.977803151915</v>
      </c>
      <c r="P6" s="25">
        <v>0</v>
      </c>
      <c r="Q6" s="25">
        <v>0</v>
      </c>
    </row>
    <row r="7" spans="1:17" ht="12.75">
      <c r="A7" s="7" t="s">
        <v>54</v>
      </c>
      <c r="B7" s="25">
        <v>5.201</v>
      </c>
      <c r="C7" s="25">
        <v>563864.4</v>
      </c>
      <c r="D7" s="25">
        <v>0</v>
      </c>
      <c r="E7" s="25">
        <v>0</v>
      </c>
      <c r="G7" s="7" t="s">
        <v>54</v>
      </c>
      <c r="H7" s="25">
        <v>17.946</v>
      </c>
      <c r="I7" s="25">
        <v>1059232.71833</v>
      </c>
      <c r="J7" s="25">
        <v>0</v>
      </c>
      <c r="K7" s="25">
        <v>0</v>
      </c>
      <c r="M7" s="7" t="s">
        <v>54</v>
      </c>
      <c r="N7" s="25">
        <f t="shared" si="0"/>
        <v>3450.4902903287834</v>
      </c>
      <c r="O7" s="25">
        <f t="shared" si="2"/>
        <v>1878.523840714186</v>
      </c>
      <c r="P7" s="25">
        <v>0</v>
      </c>
      <c r="Q7" s="25">
        <v>0</v>
      </c>
    </row>
    <row r="8" spans="1:17" ht="12.75">
      <c r="A8" s="7" t="s">
        <v>23</v>
      </c>
      <c r="B8" s="25">
        <v>27975.9153</v>
      </c>
      <c r="C8" s="25">
        <v>419321.76</v>
      </c>
      <c r="D8" s="25">
        <v>0</v>
      </c>
      <c r="E8" s="25">
        <v>0</v>
      </c>
      <c r="G8" s="7" t="s">
        <v>23</v>
      </c>
      <c r="H8" s="25">
        <v>55364.21846</v>
      </c>
      <c r="I8" s="25">
        <v>782601.8137099999</v>
      </c>
      <c r="J8" s="25">
        <v>0</v>
      </c>
      <c r="K8" s="25">
        <v>0</v>
      </c>
      <c r="M8" s="7" t="s">
        <v>23</v>
      </c>
      <c r="N8" s="25">
        <f t="shared" si="0"/>
        <v>1978.9957849922428</v>
      </c>
      <c r="O8" s="25">
        <f t="shared" si="2"/>
        <v>1866.3515428104658</v>
      </c>
      <c r="P8" s="25">
        <v>0</v>
      </c>
      <c r="Q8" s="25">
        <v>0</v>
      </c>
    </row>
    <row r="9" spans="1:17" ht="12.75">
      <c r="A9" s="7" t="s">
        <v>62</v>
      </c>
      <c r="B9" s="25">
        <v>2.5</v>
      </c>
      <c r="C9" s="25">
        <v>0</v>
      </c>
      <c r="D9" s="25">
        <v>0</v>
      </c>
      <c r="E9" s="25">
        <v>0</v>
      </c>
      <c r="G9" s="7" t="s">
        <v>74</v>
      </c>
      <c r="H9" s="25">
        <v>12.35</v>
      </c>
      <c r="I9" s="25">
        <v>0</v>
      </c>
      <c r="J9" s="25">
        <v>0</v>
      </c>
      <c r="K9" s="25">
        <v>0</v>
      </c>
      <c r="M9" s="7" t="s">
        <v>62</v>
      </c>
      <c r="N9" s="25">
        <f t="shared" si="0"/>
        <v>4939.999999999999</v>
      </c>
      <c r="O9" s="25">
        <v>0</v>
      </c>
      <c r="P9" s="25">
        <v>0</v>
      </c>
      <c r="Q9" s="25">
        <v>0</v>
      </c>
    </row>
    <row r="10" spans="1:17" ht="12.75">
      <c r="A10" s="7" t="s">
        <v>24</v>
      </c>
      <c r="B10" s="25">
        <v>1630341.432300008</v>
      </c>
      <c r="C10" s="25">
        <v>360103.757</v>
      </c>
      <c r="D10" s="25">
        <v>532.46</v>
      </c>
      <c r="E10" s="25">
        <v>138.594</v>
      </c>
      <c r="G10" s="7" t="s">
        <v>24</v>
      </c>
      <c r="H10" s="25">
        <v>17470922.514749993</v>
      </c>
      <c r="I10" s="25">
        <v>662770.2899499999</v>
      </c>
      <c r="J10" s="25">
        <v>39.375099999999996</v>
      </c>
      <c r="K10" s="25">
        <v>1333.27</v>
      </c>
      <c r="M10" s="7" t="s">
        <v>24</v>
      </c>
      <c r="N10" s="25">
        <f t="shared" si="0"/>
        <v>10716.112691868997</v>
      </c>
      <c r="O10" s="25">
        <f t="shared" si="2"/>
        <v>1840.4981260720363</v>
      </c>
      <c r="P10" s="25">
        <f t="shared" si="1"/>
        <v>73.94940465011456</v>
      </c>
      <c r="Q10" s="25">
        <f>K10/E10*1000</f>
        <v>9619.969118432255</v>
      </c>
    </row>
    <row r="11" spans="1:17" ht="12.75">
      <c r="A11" s="7" t="s">
        <v>25</v>
      </c>
      <c r="B11" s="25">
        <v>473395.59965999937</v>
      </c>
      <c r="C11" s="25">
        <v>529491.4400000001</v>
      </c>
      <c r="D11" s="25">
        <v>706.7995099999999</v>
      </c>
      <c r="E11" s="25">
        <v>172.52</v>
      </c>
      <c r="G11" s="7" t="s">
        <v>25</v>
      </c>
      <c r="H11" s="25">
        <v>4849978.864110002</v>
      </c>
      <c r="I11" s="25">
        <v>1033216.8721</v>
      </c>
      <c r="J11" s="25">
        <v>2116.5919400000002</v>
      </c>
      <c r="K11" s="25">
        <v>1388.1480000000001</v>
      </c>
      <c r="M11" s="7" t="s">
        <v>25</v>
      </c>
      <c r="N11" s="25">
        <f t="shared" si="0"/>
        <v>10245.086493396513</v>
      </c>
      <c r="O11" s="25">
        <f t="shared" si="2"/>
        <v>1951.3381974598115</v>
      </c>
      <c r="P11" s="25">
        <f t="shared" si="1"/>
        <v>2994.614328467772</v>
      </c>
      <c r="Q11" s="25">
        <f>K11/E11*1000</f>
        <v>8046.301878043126</v>
      </c>
    </row>
    <row r="12" spans="1:17" ht="12.75">
      <c r="A12" s="7" t="s">
        <v>26</v>
      </c>
      <c r="B12" s="25">
        <v>10438.59</v>
      </c>
      <c r="C12" s="25">
        <v>3511026.4999999995</v>
      </c>
      <c r="D12" s="25">
        <v>0</v>
      </c>
      <c r="E12" s="25">
        <v>0</v>
      </c>
      <c r="G12" s="7" t="s">
        <v>26</v>
      </c>
      <c r="H12" s="25">
        <v>21888.771760000003</v>
      </c>
      <c r="I12" s="25">
        <v>7061576.78016</v>
      </c>
      <c r="J12" s="25">
        <v>0</v>
      </c>
      <c r="K12" s="25">
        <v>0</v>
      </c>
      <c r="M12" s="7" t="s">
        <v>26</v>
      </c>
      <c r="N12" s="25">
        <f t="shared" si="0"/>
        <v>2096.9088507164283</v>
      </c>
      <c r="O12" s="25">
        <f t="shared" si="2"/>
        <v>2011.2570441037687</v>
      </c>
      <c r="P12" s="25">
        <v>0</v>
      </c>
      <c r="Q12" s="25">
        <v>0</v>
      </c>
    </row>
    <row r="13" spans="1:17" ht="12.75">
      <c r="A13" s="7" t="s">
        <v>63</v>
      </c>
      <c r="B13" s="25">
        <v>21212.213</v>
      </c>
      <c r="C13" s="25">
        <v>14678.53</v>
      </c>
      <c r="D13" s="25">
        <v>0</v>
      </c>
      <c r="E13" s="25">
        <v>0</v>
      </c>
      <c r="G13" s="7" t="s">
        <v>63</v>
      </c>
      <c r="H13" s="25">
        <v>209004.28</v>
      </c>
      <c r="I13" s="25">
        <v>36908.646</v>
      </c>
      <c r="J13" s="25"/>
      <c r="K13" s="25"/>
      <c r="M13" s="7" t="s">
        <v>63</v>
      </c>
      <c r="N13" s="25">
        <f t="shared" si="0"/>
        <v>9853.016278876701</v>
      </c>
      <c r="O13" s="25">
        <f t="shared" si="2"/>
        <v>2514.4647318226007</v>
      </c>
      <c r="P13" s="25">
        <v>0</v>
      </c>
      <c r="Q13" s="25">
        <v>0</v>
      </c>
    </row>
    <row r="14" spans="1:17" ht="12.75">
      <c r="A14" s="7" t="s">
        <v>64</v>
      </c>
      <c r="B14" s="25">
        <v>448.114</v>
      </c>
      <c r="C14" s="25">
        <v>7172672.819999999</v>
      </c>
      <c r="D14" s="25">
        <v>0</v>
      </c>
      <c r="E14" s="25">
        <v>76149.6262</v>
      </c>
      <c r="G14" s="7" t="s">
        <v>64</v>
      </c>
      <c r="H14" s="25">
        <v>692.68417</v>
      </c>
      <c r="I14" s="25">
        <v>2762235.6480499995</v>
      </c>
      <c r="J14" s="25">
        <v>0</v>
      </c>
      <c r="K14" s="25">
        <v>107386.10672</v>
      </c>
      <c r="M14" s="7" t="s">
        <v>64</v>
      </c>
      <c r="N14" s="25">
        <f t="shared" si="0"/>
        <v>1545.7766773633496</v>
      </c>
      <c r="O14" s="25">
        <f t="shared" si="2"/>
        <v>385.1054854123403</v>
      </c>
      <c r="P14" s="25">
        <v>0</v>
      </c>
      <c r="Q14" s="25">
        <f>K14/E14*1000</f>
        <v>1410.1987373905192</v>
      </c>
    </row>
    <row r="15" spans="1:17" ht="12.75">
      <c r="A15" s="7" t="s">
        <v>29</v>
      </c>
      <c r="B15" s="25">
        <v>174.70300000000003</v>
      </c>
      <c r="C15" s="25">
        <v>6590622</v>
      </c>
      <c r="D15" s="25">
        <v>0</v>
      </c>
      <c r="E15" s="25">
        <v>0</v>
      </c>
      <c r="G15" s="7" t="s">
        <v>29</v>
      </c>
      <c r="H15" s="25">
        <v>499.92371</v>
      </c>
      <c r="I15" s="25">
        <v>847166.53323</v>
      </c>
      <c r="J15" s="25">
        <v>0</v>
      </c>
      <c r="K15" s="25">
        <v>0</v>
      </c>
      <c r="M15" s="7" t="s">
        <v>29</v>
      </c>
      <c r="N15" s="25">
        <f t="shared" si="0"/>
        <v>2861.5633961637745</v>
      </c>
      <c r="O15" s="25">
        <f t="shared" si="2"/>
        <v>128.54121101619847</v>
      </c>
      <c r="P15" s="25">
        <v>0</v>
      </c>
      <c r="Q15" s="25">
        <v>0</v>
      </c>
    </row>
    <row r="16" spans="1:17" ht="12.75">
      <c r="A16" s="7" t="s">
        <v>30</v>
      </c>
      <c r="B16" s="25">
        <v>1755.7340000000002</v>
      </c>
      <c r="C16" s="25">
        <v>274516.41000000003</v>
      </c>
      <c r="D16" s="25">
        <v>578.318</v>
      </c>
      <c r="E16" s="25">
        <v>122031.34360000001</v>
      </c>
      <c r="G16" s="7" t="s">
        <v>30</v>
      </c>
      <c r="H16" s="25">
        <v>7022.9573</v>
      </c>
      <c r="I16" s="25">
        <v>551081.51202</v>
      </c>
      <c r="J16" s="25">
        <v>152.238</v>
      </c>
      <c r="K16" s="25">
        <v>196981.15945</v>
      </c>
      <c r="M16" s="7" t="s">
        <v>30</v>
      </c>
      <c r="N16" s="25">
        <f t="shared" si="0"/>
        <v>4000.012131678261</v>
      </c>
      <c r="O16" s="25">
        <f t="shared" si="2"/>
        <v>2007.4629127635758</v>
      </c>
      <c r="P16" s="25">
        <f t="shared" si="1"/>
        <v>263.24271421605414</v>
      </c>
      <c r="Q16" s="25">
        <f>K16/E16*1000</f>
        <v>1614.1849596909626</v>
      </c>
    </row>
    <row r="17" spans="1:17" ht="12.75">
      <c r="A17" s="7" t="s">
        <v>65</v>
      </c>
      <c r="B17" s="25">
        <v>16.682000000000002</v>
      </c>
      <c r="C17" s="25">
        <v>1930506</v>
      </c>
      <c r="D17" s="25">
        <v>0</v>
      </c>
      <c r="E17" s="25">
        <v>0</v>
      </c>
      <c r="G17" s="7" t="s">
        <v>65</v>
      </c>
      <c r="H17" s="25">
        <v>66.31366</v>
      </c>
      <c r="I17" s="25">
        <v>202876.92101</v>
      </c>
      <c r="J17" s="25">
        <v>0</v>
      </c>
      <c r="K17" s="25">
        <v>0</v>
      </c>
      <c r="M17" s="7" t="s">
        <v>65</v>
      </c>
      <c r="N17" s="25">
        <f t="shared" si="0"/>
        <v>3975.1624505454974</v>
      </c>
      <c r="O17" s="25">
        <f t="shared" si="2"/>
        <v>105.09002355341035</v>
      </c>
      <c r="P17" s="25">
        <v>0</v>
      </c>
      <c r="Q17" s="25">
        <v>0</v>
      </c>
    </row>
    <row r="18" spans="1:17" ht="12.75">
      <c r="A18" s="7" t="s">
        <v>66</v>
      </c>
      <c r="B18" s="25">
        <v>0</v>
      </c>
      <c r="C18" s="25">
        <v>916682.2899999999</v>
      </c>
      <c r="D18" s="25">
        <v>0</v>
      </c>
      <c r="E18" s="25">
        <v>0</v>
      </c>
      <c r="G18" s="7" t="s">
        <v>66</v>
      </c>
      <c r="H18" s="25">
        <v>0</v>
      </c>
      <c r="I18" s="25">
        <v>2402890.93229</v>
      </c>
      <c r="J18" s="25">
        <v>0</v>
      </c>
      <c r="K18" s="25">
        <v>0</v>
      </c>
      <c r="M18" s="7" t="s">
        <v>66</v>
      </c>
      <c r="N18" s="25">
        <v>0</v>
      </c>
      <c r="O18" s="25">
        <f t="shared" si="2"/>
        <v>2621.2908861695146</v>
      </c>
      <c r="P18" s="25">
        <v>0</v>
      </c>
      <c r="Q18" s="25">
        <v>0</v>
      </c>
    </row>
    <row r="19" spans="1:17" ht="12.75">
      <c r="A19" s="7" t="s">
        <v>32</v>
      </c>
      <c r="B19" s="25">
        <v>193.03140000000002</v>
      </c>
      <c r="C19" s="25">
        <v>1970856.16</v>
      </c>
      <c r="D19" s="25">
        <v>8464.522</v>
      </c>
      <c r="E19" s="25">
        <v>0</v>
      </c>
      <c r="G19" s="7" t="s">
        <v>32</v>
      </c>
      <c r="H19" s="25">
        <v>903.71912</v>
      </c>
      <c r="I19" s="25">
        <v>3255947.5999800004</v>
      </c>
      <c r="J19" s="25">
        <v>3033.10982</v>
      </c>
      <c r="K19" s="25">
        <v>0</v>
      </c>
      <c r="M19" s="7" t="s">
        <v>32</v>
      </c>
      <c r="N19" s="25">
        <f t="shared" si="0"/>
        <v>4681.720797756219</v>
      </c>
      <c r="O19" s="25">
        <f t="shared" si="2"/>
        <v>1652.0473010978137</v>
      </c>
      <c r="P19" s="25">
        <f t="shared" si="1"/>
        <v>358.33208537942244</v>
      </c>
      <c r="Q19" s="25">
        <v>0</v>
      </c>
    </row>
    <row r="20" spans="1:17" ht="12.75">
      <c r="A20" s="7" t="s">
        <v>48</v>
      </c>
      <c r="B20" s="25">
        <v>9704.020400000001</v>
      </c>
      <c r="C20" s="25">
        <v>0</v>
      </c>
      <c r="D20" s="25">
        <v>299720.336</v>
      </c>
      <c r="E20" s="25">
        <v>0</v>
      </c>
      <c r="G20" s="7" t="s">
        <v>48</v>
      </c>
      <c r="H20" s="25">
        <v>7887.464540000001</v>
      </c>
      <c r="I20" s="25">
        <v>0</v>
      </c>
      <c r="J20" s="25">
        <v>303433.82159</v>
      </c>
      <c r="K20" s="25">
        <v>0</v>
      </c>
      <c r="M20" s="7" t="s">
        <v>48</v>
      </c>
      <c r="N20" s="25">
        <f t="shared" si="0"/>
        <v>812.8037880052271</v>
      </c>
      <c r="O20" s="25">
        <v>0</v>
      </c>
      <c r="P20" s="25">
        <f t="shared" si="1"/>
        <v>1012.3898352696361</v>
      </c>
      <c r="Q20" s="25">
        <v>0</v>
      </c>
    </row>
    <row r="21" spans="1:17" ht="12.75">
      <c r="A21" s="7" t="s">
        <v>67</v>
      </c>
      <c r="B21" s="25">
        <v>1628195.00993</v>
      </c>
      <c r="C21" s="25">
        <v>14454.980000000001</v>
      </c>
      <c r="D21" s="25">
        <v>46998.905</v>
      </c>
      <c r="E21" s="25">
        <v>1786680.2142400001</v>
      </c>
      <c r="G21" s="7" t="s">
        <v>67</v>
      </c>
      <c r="H21" s="25">
        <v>5199591.310539999</v>
      </c>
      <c r="I21" s="25">
        <v>10070.52174</v>
      </c>
      <c r="J21" s="25">
        <v>54850.625</v>
      </c>
      <c r="K21" s="25">
        <v>4514172.756289999</v>
      </c>
      <c r="M21" s="7" t="s">
        <v>67</v>
      </c>
      <c r="N21" s="25">
        <f t="shared" si="0"/>
        <v>3193.4696266901974</v>
      </c>
      <c r="O21" s="25">
        <f t="shared" si="2"/>
        <v>696.6818176157974</v>
      </c>
      <c r="P21" s="25">
        <f t="shared" si="1"/>
        <v>1167.0617645240884</v>
      </c>
      <c r="Q21" s="25">
        <f>K21/E21*1000</f>
        <v>2526.5700713041097</v>
      </c>
    </row>
    <row r="22" spans="1:17" ht="12.75">
      <c r="A22" s="7" t="s">
        <v>34</v>
      </c>
      <c r="B22" s="25">
        <v>3457587.5897700056</v>
      </c>
      <c r="C22" s="25">
        <v>7807.1669999999995</v>
      </c>
      <c r="D22" s="25">
        <v>115739.49317999999</v>
      </c>
      <c r="E22" s="25">
        <v>1357662.9935900006</v>
      </c>
      <c r="G22" s="7" t="s">
        <v>34</v>
      </c>
      <c r="H22" s="25">
        <v>12049168.391979996</v>
      </c>
      <c r="I22" s="25">
        <v>13697.77168</v>
      </c>
      <c r="J22" s="25">
        <v>138928.99951999995</v>
      </c>
      <c r="K22" s="25">
        <v>4152531.5080900006</v>
      </c>
      <c r="M22" s="7" t="s">
        <v>34</v>
      </c>
      <c r="N22" s="25">
        <f t="shared" si="0"/>
        <v>3484.848345600839</v>
      </c>
      <c r="O22" s="25">
        <f t="shared" si="2"/>
        <v>1754.5124473448564</v>
      </c>
      <c r="P22" s="25">
        <f t="shared" si="1"/>
        <v>1200.3594944375232</v>
      </c>
      <c r="Q22" s="25">
        <f>K22/E22*1000</f>
        <v>3058.5878290087794</v>
      </c>
    </row>
    <row r="23" spans="1:17" ht="12.75">
      <c r="A23" s="7" t="s">
        <v>35</v>
      </c>
      <c r="B23" s="25">
        <v>32298.396</v>
      </c>
      <c r="C23" s="25">
        <v>7120</v>
      </c>
      <c r="D23" s="25">
        <v>0</v>
      </c>
      <c r="E23" s="25">
        <v>0</v>
      </c>
      <c r="G23" s="7" t="s">
        <v>35</v>
      </c>
      <c r="H23" s="25">
        <v>10679.9927</v>
      </c>
      <c r="I23" s="25">
        <v>1751.52</v>
      </c>
      <c r="J23" s="25">
        <v>0</v>
      </c>
      <c r="K23" s="25">
        <v>0</v>
      </c>
      <c r="M23" s="7" t="s">
        <v>35</v>
      </c>
      <c r="N23" s="25">
        <f t="shared" si="0"/>
        <v>330.66634949921354</v>
      </c>
      <c r="O23" s="25">
        <f t="shared" si="2"/>
        <v>246</v>
      </c>
      <c r="P23" s="25">
        <v>0</v>
      </c>
      <c r="Q23" s="25">
        <v>0</v>
      </c>
    </row>
    <row r="24" spans="1:17" ht="12.75">
      <c r="A24" s="7" t="s">
        <v>68</v>
      </c>
      <c r="B24" s="25">
        <v>2576970.9538999996</v>
      </c>
      <c r="C24" s="25">
        <v>7.78</v>
      </c>
      <c r="D24" s="25">
        <v>5668.36</v>
      </c>
      <c r="E24" s="25">
        <v>80454.53197000001</v>
      </c>
      <c r="G24" s="7" t="s">
        <v>68</v>
      </c>
      <c r="H24" s="25">
        <v>1501666.5865899997</v>
      </c>
      <c r="I24" s="25">
        <v>43.636</v>
      </c>
      <c r="J24" s="25">
        <v>7076.27058</v>
      </c>
      <c r="K24" s="25">
        <v>503468.1488299996</v>
      </c>
      <c r="M24" s="7" t="s">
        <v>68</v>
      </c>
      <c r="N24" s="25">
        <f t="shared" si="0"/>
        <v>582.7254608040384</v>
      </c>
      <c r="O24" s="25">
        <f t="shared" si="2"/>
        <v>5608.740359897172</v>
      </c>
      <c r="P24" s="25">
        <f t="shared" si="1"/>
        <v>1248.380586271867</v>
      </c>
      <c r="Q24" s="25">
        <f>K24/E24*1000</f>
        <v>6257.7972489819895</v>
      </c>
    </row>
    <row r="25" spans="1:17" ht="12.75">
      <c r="A25" s="7" t="s">
        <v>37</v>
      </c>
      <c r="B25" s="25">
        <v>303066.18348</v>
      </c>
      <c r="C25" s="25">
        <v>0</v>
      </c>
      <c r="D25" s="25">
        <v>263383.47891</v>
      </c>
      <c r="E25" s="25">
        <v>79785.091</v>
      </c>
      <c r="G25" s="7" t="s">
        <v>37</v>
      </c>
      <c r="H25" s="25">
        <v>291385.36009000003</v>
      </c>
      <c r="I25" s="25">
        <v>0</v>
      </c>
      <c r="J25" s="25">
        <v>152975.11695</v>
      </c>
      <c r="K25" s="25">
        <v>73026.316</v>
      </c>
      <c r="M25" s="7" t="s">
        <v>37</v>
      </c>
      <c r="N25" s="25">
        <f t="shared" si="0"/>
        <v>961.4578464153496</v>
      </c>
      <c r="O25" s="25">
        <v>0</v>
      </c>
      <c r="P25" s="25">
        <f t="shared" si="1"/>
        <v>580.8075646319209</v>
      </c>
      <c r="Q25" s="25">
        <f>K25/E25*1000</f>
        <v>915.2877446740018</v>
      </c>
    </row>
    <row r="26" spans="1:17" ht="12.75">
      <c r="A26" s="7" t="s">
        <v>38</v>
      </c>
      <c r="B26" s="25">
        <v>1146454.2347800003</v>
      </c>
      <c r="C26" s="25">
        <v>0</v>
      </c>
      <c r="D26" s="25">
        <v>393686.945</v>
      </c>
      <c r="E26" s="25">
        <v>340940.4098600002</v>
      </c>
      <c r="G26" s="7" t="s">
        <v>38</v>
      </c>
      <c r="H26" s="25">
        <v>1609566.3489999995</v>
      </c>
      <c r="I26" s="25">
        <v>0</v>
      </c>
      <c r="J26" s="25">
        <v>222174.58176</v>
      </c>
      <c r="K26" s="25">
        <v>1317552.9922400007</v>
      </c>
      <c r="M26" s="7" t="s">
        <v>38</v>
      </c>
      <c r="N26" s="25">
        <f t="shared" si="0"/>
        <v>1403.9516800327128</v>
      </c>
      <c r="O26" s="25">
        <v>0</v>
      </c>
      <c r="P26" s="25">
        <f t="shared" si="1"/>
        <v>564.3432798108151</v>
      </c>
      <c r="Q26" s="25">
        <f>K26/E26*1000</f>
        <v>3864.467086142782</v>
      </c>
    </row>
    <row r="27" spans="1:17" ht="12.75">
      <c r="A27" s="7" t="s">
        <v>69</v>
      </c>
      <c r="B27" s="25">
        <v>5883.584</v>
      </c>
      <c r="C27" s="25">
        <v>0</v>
      </c>
      <c r="D27" s="25">
        <v>0</v>
      </c>
      <c r="E27" s="25">
        <v>0</v>
      </c>
      <c r="G27" s="7" t="s">
        <v>69</v>
      </c>
      <c r="H27" s="25">
        <v>4972.57715</v>
      </c>
      <c r="I27" s="25">
        <v>0</v>
      </c>
      <c r="J27" s="25">
        <v>0</v>
      </c>
      <c r="K27" s="25">
        <v>0</v>
      </c>
      <c r="M27" s="7" t="s">
        <v>69</v>
      </c>
      <c r="N27" s="25">
        <f t="shared" si="0"/>
        <v>845.1612401556603</v>
      </c>
      <c r="O27" s="25">
        <v>0</v>
      </c>
      <c r="P27" s="25">
        <v>0</v>
      </c>
      <c r="Q27" s="25">
        <v>0</v>
      </c>
    </row>
    <row r="28" spans="1:17" ht="12.75">
      <c r="A28" s="7" t="s">
        <v>39</v>
      </c>
      <c r="B28" s="25">
        <v>3934672.211330001</v>
      </c>
      <c r="C28" s="25">
        <v>635925.46</v>
      </c>
      <c r="D28" s="25">
        <v>13564.843</v>
      </c>
      <c r="E28" s="25">
        <v>625218.9068899995</v>
      </c>
      <c r="G28" s="7" t="s">
        <v>39</v>
      </c>
      <c r="H28" s="25">
        <v>3514411.1715900013</v>
      </c>
      <c r="I28" s="25">
        <v>58555.81224</v>
      </c>
      <c r="J28" s="25">
        <v>33720.793</v>
      </c>
      <c r="K28" s="25">
        <v>3029875.9823600003</v>
      </c>
      <c r="M28" s="7" t="s">
        <v>39</v>
      </c>
      <c r="N28" s="25">
        <f t="shared" si="0"/>
        <v>893.1903301805305</v>
      </c>
      <c r="O28" s="25">
        <f t="shared" si="2"/>
        <v>92.07967902401644</v>
      </c>
      <c r="P28" s="25">
        <f t="shared" si="1"/>
        <v>2485.896298246872</v>
      </c>
      <c r="Q28" s="25">
        <f>K28/E28*1000</f>
        <v>4846.104218810955</v>
      </c>
    </row>
    <row r="29" spans="1:17" ht="12.75">
      <c r="A29" s="7" t="s">
        <v>40</v>
      </c>
      <c r="B29" s="25">
        <v>48.923</v>
      </c>
      <c r="C29" s="25">
        <v>790858.3</v>
      </c>
      <c r="D29" s="25">
        <v>0</v>
      </c>
      <c r="E29" s="25">
        <v>0</v>
      </c>
      <c r="G29" s="7" t="s">
        <v>40</v>
      </c>
      <c r="H29" s="25">
        <v>166.9328</v>
      </c>
      <c r="I29" s="25">
        <v>48249.99838999999</v>
      </c>
      <c r="J29" s="25">
        <v>0</v>
      </c>
      <c r="K29" s="25">
        <v>0</v>
      </c>
      <c r="M29" s="7" t="s">
        <v>40</v>
      </c>
      <c r="N29" s="25">
        <f t="shared" si="0"/>
        <v>3412.1537926946426</v>
      </c>
      <c r="O29" s="25">
        <f t="shared" si="2"/>
        <v>61.00966303318811</v>
      </c>
      <c r="P29" s="25">
        <v>0</v>
      </c>
      <c r="Q29" s="25">
        <v>0</v>
      </c>
    </row>
    <row r="30" spans="1:17" ht="12.75">
      <c r="A30" s="7" t="s">
        <v>49</v>
      </c>
      <c r="B30" s="25">
        <v>93.453</v>
      </c>
      <c r="C30" s="25">
        <v>401768.31</v>
      </c>
      <c r="D30" s="25">
        <v>93.409</v>
      </c>
      <c r="E30" s="25">
        <v>0</v>
      </c>
      <c r="G30" s="7" t="s">
        <v>49</v>
      </c>
      <c r="H30" s="25">
        <v>544.40182</v>
      </c>
      <c r="I30" s="25">
        <v>23480.65072</v>
      </c>
      <c r="J30" s="25">
        <v>118.393</v>
      </c>
      <c r="K30" s="25">
        <v>0</v>
      </c>
      <c r="M30" s="7" t="s">
        <v>49</v>
      </c>
      <c r="N30" s="25">
        <f t="shared" si="0"/>
        <v>5825.4076380640545</v>
      </c>
      <c r="O30" s="25">
        <f t="shared" si="2"/>
        <v>58.44326228716247</v>
      </c>
      <c r="P30" s="25">
        <f t="shared" si="1"/>
        <v>1267.468873449025</v>
      </c>
      <c r="Q30" s="25">
        <v>0</v>
      </c>
    </row>
    <row r="31" spans="1:17" ht="12.75">
      <c r="A31" s="7" t="s">
        <v>70</v>
      </c>
      <c r="B31" s="25">
        <v>51520.210999999996</v>
      </c>
      <c r="C31" s="25">
        <v>650498.85</v>
      </c>
      <c r="D31" s="25">
        <v>0</v>
      </c>
      <c r="E31" s="25">
        <v>0</v>
      </c>
      <c r="G31" s="7" t="s">
        <v>70</v>
      </c>
      <c r="H31" s="25">
        <v>3284.26588</v>
      </c>
      <c r="I31" s="25">
        <v>41724.04991</v>
      </c>
      <c r="J31" s="25">
        <v>0</v>
      </c>
      <c r="K31" s="25">
        <v>0</v>
      </c>
      <c r="M31" s="7" t="s">
        <v>70</v>
      </c>
      <c r="N31" s="25">
        <f t="shared" si="0"/>
        <v>63.7471356629343</v>
      </c>
      <c r="O31" s="25">
        <f t="shared" si="2"/>
        <v>64.1416197891818</v>
      </c>
      <c r="P31" s="25">
        <v>0</v>
      </c>
      <c r="Q31" s="25">
        <v>0</v>
      </c>
    </row>
    <row r="32" spans="1:17" ht="12.75">
      <c r="A32" s="7" t="s">
        <v>71</v>
      </c>
      <c r="B32" s="25">
        <v>0</v>
      </c>
      <c r="C32" s="25">
        <v>27468.387</v>
      </c>
      <c r="D32" s="25">
        <v>0</v>
      </c>
      <c r="E32" s="25">
        <v>0</v>
      </c>
      <c r="G32" s="7" t="s">
        <v>71</v>
      </c>
      <c r="H32" s="25"/>
      <c r="I32" s="25">
        <v>26183.152</v>
      </c>
      <c r="J32" s="25"/>
      <c r="K32" s="25"/>
      <c r="M32" s="7" t="s">
        <v>71</v>
      </c>
      <c r="N32" s="25">
        <v>0</v>
      </c>
      <c r="O32" s="25">
        <f t="shared" si="2"/>
        <v>953.2103941887814</v>
      </c>
      <c r="P32" s="25">
        <v>0</v>
      </c>
      <c r="Q32" s="25">
        <v>0</v>
      </c>
    </row>
    <row r="33" spans="1:17" ht="12.75">
      <c r="A33" s="7" t="s">
        <v>72</v>
      </c>
      <c r="B33" s="25">
        <v>177.464</v>
      </c>
      <c r="C33" s="25">
        <v>0</v>
      </c>
      <c r="D33" s="25">
        <v>602.64</v>
      </c>
      <c r="E33" s="25">
        <v>0</v>
      </c>
      <c r="G33" s="7" t="s">
        <v>72</v>
      </c>
      <c r="H33" s="25">
        <v>329.67271</v>
      </c>
      <c r="I33" s="25">
        <v>0</v>
      </c>
      <c r="J33" s="25">
        <v>994.08956</v>
      </c>
      <c r="K33" s="25">
        <v>0</v>
      </c>
      <c r="M33" s="7" t="s">
        <v>72</v>
      </c>
      <c r="N33" s="25">
        <f t="shared" si="0"/>
        <v>1857.687812739485</v>
      </c>
      <c r="O33" s="25">
        <v>0</v>
      </c>
      <c r="P33" s="25">
        <f t="shared" si="1"/>
        <v>1649.5578786671977</v>
      </c>
      <c r="Q33" s="25">
        <v>0</v>
      </c>
    </row>
    <row r="34" spans="1:17" ht="12.75">
      <c r="A34" s="7" t="s">
        <v>73</v>
      </c>
      <c r="B34" s="25">
        <v>2.841</v>
      </c>
      <c r="C34" s="25">
        <v>0</v>
      </c>
      <c r="D34" s="25">
        <v>34828.497</v>
      </c>
      <c r="E34" s="25">
        <v>0</v>
      </c>
      <c r="G34" s="7" t="s">
        <v>73</v>
      </c>
      <c r="H34" s="25">
        <v>9.50316</v>
      </c>
      <c r="I34" s="25">
        <v>0</v>
      </c>
      <c r="J34" s="25">
        <v>14154.8146</v>
      </c>
      <c r="K34" s="25">
        <v>0</v>
      </c>
      <c r="M34" s="7" t="s">
        <v>73</v>
      </c>
      <c r="N34" s="25">
        <f t="shared" si="0"/>
        <v>3345.005279831045</v>
      </c>
      <c r="O34" s="25">
        <v>0</v>
      </c>
      <c r="P34" s="25">
        <f t="shared" si="1"/>
        <v>406.4147413538976</v>
      </c>
      <c r="Q34" s="25">
        <v>0</v>
      </c>
    </row>
    <row r="35" spans="1:17" ht="12.75">
      <c r="A35" s="7" t="s">
        <v>44</v>
      </c>
      <c r="B35" s="25">
        <v>3.8205099999999996</v>
      </c>
      <c r="C35" s="25">
        <v>0</v>
      </c>
      <c r="D35" s="25">
        <v>1117598.654</v>
      </c>
      <c r="E35" s="25">
        <v>0</v>
      </c>
      <c r="G35" s="7" t="s">
        <v>44</v>
      </c>
      <c r="H35" s="25">
        <v>14.377169999999998</v>
      </c>
      <c r="I35" s="25">
        <v>0</v>
      </c>
      <c r="J35" s="25">
        <v>590546.75165</v>
      </c>
      <c r="K35" s="25">
        <v>0</v>
      </c>
      <c r="M35" s="7" t="s">
        <v>44</v>
      </c>
      <c r="N35" s="25">
        <f t="shared" si="0"/>
        <v>3763.1546573624983</v>
      </c>
      <c r="O35" s="25">
        <v>0</v>
      </c>
      <c r="P35" s="25">
        <f t="shared" si="1"/>
        <v>528.4068207637622</v>
      </c>
      <c r="Q35" s="25">
        <v>0</v>
      </c>
    </row>
    <row r="36" spans="1:17" ht="12.75">
      <c r="A36" s="7" t="s">
        <v>50</v>
      </c>
      <c r="B36" s="25">
        <v>5551.44332</v>
      </c>
      <c r="C36" s="25">
        <v>0</v>
      </c>
      <c r="D36" s="25">
        <v>18749.719</v>
      </c>
      <c r="E36" s="25">
        <v>0</v>
      </c>
      <c r="G36" s="7" t="s">
        <v>50</v>
      </c>
      <c r="H36" s="25">
        <v>6316.93134</v>
      </c>
      <c r="I36" s="25">
        <v>0</v>
      </c>
      <c r="J36" s="25">
        <v>25813.2805</v>
      </c>
      <c r="K36" s="25">
        <v>0</v>
      </c>
      <c r="M36" s="7" t="s">
        <v>50</v>
      </c>
      <c r="N36" s="25">
        <f t="shared" si="0"/>
        <v>1137.8899100423491</v>
      </c>
      <c r="O36" s="25">
        <v>0</v>
      </c>
      <c r="P36" s="25">
        <f t="shared" si="1"/>
        <v>1376.728925910836</v>
      </c>
      <c r="Q36" s="25">
        <v>0</v>
      </c>
    </row>
    <row r="37" spans="1:17" ht="12.75">
      <c r="A37" s="7" t="s">
        <v>51</v>
      </c>
      <c r="B37" s="25">
        <v>59.21015</v>
      </c>
      <c r="C37" s="25">
        <v>0</v>
      </c>
      <c r="D37" s="25">
        <v>4181.69</v>
      </c>
      <c r="E37" s="25">
        <v>0</v>
      </c>
      <c r="G37" s="7" t="s">
        <v>51</v>
      </c>
      <c r="H37" s="25">
        <v>238.54140999999998</v>
      </c>
      <c r="I37" s="25">
        <v>0</v>
      </c>
      <c r="J37" s="25">
        <v>5951.9638700000005</v>
      </c>
      <c r="K37" s="25">
        <v>0</v>
      </c>
      <c r="M37" s="7" t="s">
        <v>51</v>
      </c>
      <c r="N37" s="25">
        <f t="shared" si="0"/>
        <v>4028.724973674277</v>
      </c>
      <c r="O37" s="25">
        <v>0</v>
      </c>
      <c r="P37" s="25">
        <f t="shared" si="1"/>
        <v>1423.3393364883577</v>
      </c>
      <c r="Q37" s="25">
        <v>0</v>
      </c>
    </row>
    <row r="38" spans="1:17" ht="12.75">
      <c r="A38" s="7" t="s">
        <v>57</v>
      </c>
      <c r="B38" s="25">
        <v>11375.538</v>
      </c>
      <c r="C38" s="25">
        <v>226988.9</v>
      </c>
      <c r="D38" s="25">
        <v>0</v>
      </c>
      <c r="E38" s="25">
        <v>0</v>
      </c>
      <c r="G38" s="7" t="s">
        <v>57</v>
      </c>
      <c r="H38" s="25">
        <v>21117.10818</v>
      </c>
      <c r="I38" s="25">
        <v>374680.95532</v>
      </c>
      <c r="J38" s="25">
        <v>0</v>
      </c>
      <c r="K38" s="25">
        <v>0</v>
      </c>
      <c r="M38" s="7" t="s">
        <v>57</v>
      </c>
      <c r="N38" s="25">
        <f t="shared" si="0"/>
        <v>1856.3612710009847</v>
      </c>
      <c r="O38" s="25">
        <f t="shared" si="2"/>
        <v>1650.6576106584948</v>
      </c>
      <c r="P38" s="25">
        <v>0</v>
      </c>
      <c r="Q38" s="25">
        <v>0</v>
      </c>
    </row>
    <row r="39" spans="1:17" ht="12.75">
      <c r="A39" s="42" t="s">
        <v>13</v>
      </c>
      <c r="B39" s="43">
        <v>15963902.932390014</v>
      </c>
      <c r="C39" s="43">
        <v>38585286.831</v>
      </c>
      <c r="D39" s="43">
        <v>2327877.9128</v>
      </c>
      <c r="E39" s="43">
        <v>4472317.78835</v>
      </c>
      <c r="G39" s="42" t="s">
        <v>13</v>
      </c>
      <c r="H39" s="43">
        <v>48814454.082</v>
      </c>
      <c r="I39" s="43">
        <v>26123216.658490002</v>
      </c>
      <c r="J39" s="43">
        <v>1565270.8981300003</v>
      </c>
      <c r="K39" s="43">
        <v>13907371.71902</v>
      </c>
      <c r="M39" s="42" t="s">
        <v>13</v>
      </c>
      <c r="N39" s="43">
        <f t="shared" si="0"/>
        <v>3057.801985437894</v>
      </c>
      <c r="O39" s="43">
        <f t="shared" si="2"/>
        <v>677.0253328142222</v>
      </c>
      <c r="P39" s="43">
        <f t="shared" si="1"/>
        <v>672.4024870562363</v>
      </c>
      <c r="Q39" s="43">
        <f>K39/E39*1000</f>
        <v>3109.6564191497073</v>
      </c>
    </row>
    <row r="40" spans="1:17" ht="12.75">
      <c r="A40" s="8"/>
      <c r="B40" s="49">
        <f>SUM(B39:E39)</f>
        <v>61349385.46454001</v>
      </c>
      <c r="C40" s="49"/>
      <c r="D40" s="49"/>
      <c r="E40" s="49"/>
      <c r="G40" s="49">
        <f>SUM(H39:K39)</f>
        <v>90410313.35764</v>
      </c>
      <c r="H40" s="10"/>
      <c r="I40" s="10"/>
      <c r="J40" s="10"/>
      <c r="K40" s="10"/>
      <c r="M40" s="8">
        <f>G40/B40*100</f>
        <v>147.3695501153752</v>
      </c>
      <c r="N40" s="50"/>
      <c r="O40" s="50"/>
      <c r="P40" s="50"/>
      <c r="Q40" s="50"/>
    </row>
    <row r="41" spans="1:17" ht="12.75">
      <c r="A41" s="8"/>
      <c r="B41" s="49"/>
      <c r="C41" s="49"/>
      <c r="D41" s="49"/>
      <c r="E41" s="49"/>
      <c r="G41" s="8"/>
      <c r="H41" s="10"/>
      <c r="I41" s="10"/>
      <c r="J41" s="10"/>
      <c r="K41" s="10"/>
      <c r="M41" s="8"/>
      <c r="N41" s="50"/>
      <c r="O41" s="50"/>
      <c r="P41" s="50"/>
      <c r="Q41" s="50"/>
    </row>
    <row r="42" spans="1:17" ht="12.75">
      <c r="A42" s="8"/>
      <c r="B42" s="49"/>
      <c r="C42" s="49"/>
      <c r="D42" s="49"/>
      <c r="E42" s="49"/>
      <c r="G42" s="8"/>
      <c r="H42" s="10"/>
      <c r="I42" s="10"/>
      <c r="J42" s="10"/>
      <c r="K42" s="10"/>
      <c r="M42" s="8"/>
      <c r="N42" s="50"/>
      <c r="O42" s="50"/>
      <c r="P42" s="50"/>
      <c r="Q42" s="50"/>
    </row>
    <row r="44" spans="1:11" ht="12.75">
      <c r="A44" s="48" t="s">
        <v>60</v>
      </c>
      <c r="B44" s="40" t="s">
        <v>2</v>
      </c>
      <c r="C44" s="40" t="s">
        <v>0</v>
      </c>
      <c r="D44" s="40" t="s">
        <v>53</v>
      </c>
      <c r="E44" s="40" t="s">
        <v>14</v>
      </c>
      <c r="G44" s="48" t="s">
        <v>60</v>
      </c>
      <c r="H44" s="40" t="s">
        <v>2</v>
      </c>
      <c r="I44" s="40" t="s">
        <v>0</v>
      </c>
      <c r="J44" s="40" t="s">
        <v>53</v>
      </c>
      <c r="K44" s="40" t="s">
        <v>14</v>
      </c>
    </row>
    <row r="45" spans="1:11" ht="12.75">
      <c r="A45" s="41" t="s">
        <v>18</v>
      </c>
      <c r="B45" s="47">
        <v>144157.75290000002</v>
      </c>
      <c r="C45" s="47">
        <v>0</v>
      </c>
      <c r="D45" s="47">
        <v>227.99</v>
      </c>
      <c r="E45" s="47">
        <v>2698.5150000000003</v>
      </c>
      <c r="G45" s="41" t="s">
        <v>18</v>
      </c>
      <c r="H45" s="44">
        <v>330158.42403000005</v>
      </c>
      <c r="I45" s="44">
        <v>0</v>
      </c>
      <c r="J45" s="44">
        <v>959.8312800000001</v>
      </c>
      <c r="K45" s="44">
        <v>6913.871139999999</v>
      </c>
    </row>
    <row r="46" spans="1:11" ht="12.75">
      <c r="A46" s="41" t="s">
        <v>47</v>
      </c>
      <c r="B46" s="47">
        <v>287361.52546</v>
      </c>
      <c r="C46" s="47">
        <v>0</v>
      </c>
      <c r="D46" s="47">
        <v>2550.8532</v>
      </c>
      <c r="E46" s="47">
        <v>385.04200000000003</v>
      </c>
      <c r="G46" s="41" t="s">
        <v>47</v>
      </c>
      <c r="H46" s="44">
        <v>1412827.0302100002</v>
      </c>
      <c r="I46" s="44">
        <v>0</v>
      </c>
      <c r="J46" s="44">
        <v>8230.25041</v>
      </c>
      <c r="K46" s="44">
        <v>2741.4599</v>
      </c>
    </row>
    <row r="47" spans="1:11" ht="12.75">
      <c r="A47" s="41" t="s">
        <v>20</v>
      </c>
      <c r="B47" s="47">
        <v>3.584</v>
      </c>
      <c r="C47" s="47">
        <v>5608190</v>
      </c>
      <c r="D47" s="47">
        <v>0</v>
      </c>
      <c r="E47" s="47">
        <v>0</v>
      </c>
      <c r="G47" s="41" t="s">
        <v>20</v>
      </c>
      <c r="H47" s="44">
        <v>17.691</v>
      </c>
      <c r="I47" s="44">
        <v>128065.92328000002</v>
      </c>
      <c r="J47" s="44">
        <v>0</v>
      </c>
      <c r="K47" s="44">
        <v>0</v>
      </c>
    </row>
    <row r="48" spans="1:11" ht="12.75">
      <c r="A48" s="41" t="s">
        <v>61</v>
      </c>
      <c r="B48" s="47">
        <v>12.5</v>
      </c>
      <c r="C48" s="47">
        <v>4922404.829999999</v>
      </c>
      <c r="D48" s="47">
        <v>0</v>
      </c>
      <c r="E48" s="47">
        <v>0</v>
      </c>
      <c r="G48" s="41" t="s">
        <v>61</v>
      </c>
      <c r="H48" s="44">
        <v>39.988</v>
      </c>
      <c r="I48" s="44">
        <v>3722564.1163399997</v>
      </c>
      <c r="J48" s="44">
        <v>0</v>
      </c>
      <c r="K48" s="44">
        <v>0</v>
      </c>
    </row>
    <row r="49" spans="1:11" ht="12.75">
      <c r="A49" s="41" t="s">
        <v>22</v>
      </c>
      <c r="B49" s="47">
        <v>202742.7668</v>
      </c>
      <c r="C49" s="47">
        <v>1037451.8</v>
      </c>
      <c r="D49" s="47">
        <v>0</v>
      </c>
      <c r="E49" s="47">
        <v>0</v>
      </c>
      <c r="G49" s="41" t="s">
        <v>22</v>
      </c>
      <c r="H49" s="44">
        <v>233685.46706999998</v>
      </c>
      <c r="I49" s="44">
        <v>1015642.28404</v>
      </c>
      <c r="J49" s="44">
        <v>0</v>
      </c>
      <c r="K49" s="44">
        <v>0</v>
      </c>
    </row>
    <row r="50" spans="1:11" ht="12.75">
      <c r="A50" s="41" t="s">
        <v>54</v>
      </c>
      <c r="B50" s="47">
        <v>5.201</v>
      </c>
      <c r="C50" s="47">
        <v>563864.4</v>
      </c>
      <c r="D50" s="47">
        <v>0</v>
      </c>
      <c r="E50" s="47">
        <v>0</v>
      </c>
      <c r="G50" s="41" t="s">
        <v>54</v>
      </c>
      <c r="H50" s="44">
        <v>17.946</v>
      </c>
      <c r="I50" s="44">
        <v>1059232.71833</v>
      </c>
      <c r="J50" s="44">
        <v>0</v>
      </c>
      <c r="K50" s="44">
        <v>0</v>
      </c>
    </row>
    <row r="51" spans="1:11" ht="12.75">
      <c r="A51" s="41" t="s">
        <v>23</v>
      </c>
      <c r="B51" s="47">
        <v>27975.9153</v>
      </c>
      <c r="C51" s="47">
        <v>419321.76</v>
      </c>
      <c r="D51" s="47">
        <v>0</v>
      </c>
      <c r="E51" s="47">
        <v>0</v>
      </c>
      <c r="G51" s="41" t="s">
        <v>23</v>
      </c>
      <c r="H51" s="44">
        <v>55364.21846</v>
      </c>
      <c r="I51" s="44">
        <v>782601.8137099999</v>
      </c>
      <c r="J51" s="44">
        <v>0</v>
      </c>
      <c r="K51" s="44">
        <v>0</v>
      </c>
    </row>
    <row r="52" spans="1:11" ht="12.75">
      <c r="A52" s="41" t="s">
        <v>62</v>
      </c>
      <c r="B52" s="47">
        <v>2.5</v>
      </c>
      <c r="C52" s="47">
        <v>0</v>
      </c>
      <c r="D52" s="47">
        <v>0</v>
      </c>
      <c r="E52" s="47">
        <v>0</v>
      </c>
      <c r="G52" s="41" t="s">
        <v>74</v>
      </c>
      <c r="H52" s="44">
        <v>12.35</v>
      </c>
      <c r="I52" s="44">
        <v>0</v>
      </c>
      <c r="J52" s="44">
        <v>0</v>
      </c>
      <c r="K52" s="44">
        <v>0</v>
      </c>
    </row>
    <row r="53" spans="1:11" ht="12.75">
      <c r="A53" s="41" t="s">
        <v>24</v>
      </c>
      <c r="B53" s="47">
        <v>1630341.432300008</v>
      </c>
      <c r="C53" s="47">
        <v>360103.757</v>
      </c>
      <c r="D53" s="47">
        <v>532.46</v>
      </c>
      <c r="E53" s="47">
        <v>138.594</v>
      </c>
      <c r="G53" s="41" t="s">
        <v>24</v>
      </c>
      <c r="H53" s="44">
        <v>17470922.514749993</v>
      </c>
      <c r="I53" s="44">
        <v>662770.2899499999</v>
      </c>
      <c r="J53" s="44">
        <v>39.375099999999996</v>
      </c>
      <c r="K53" s="44">
        <v>1333.27</v>
      </c>
    </row>
    <row r="54" spans="1:11" ht="12.75">
      <c r="A54" s="41" t="s">
        <v>25</v>
      </c>
      <c r="B54" s="47">
        <v>473395.59965999937</v>
      </c>
      <c r="C54" s="47">
        <v>529491.4400000001</v>
      </c>
      <c r="D54" s="47">
        <v>706.7995099999999</v>
      </c>
      <c r="E54" s="47">
        <v>172.52</v>
      </c>
      <c r="G54" s="41" t="s">
        <v>25</v>
      </c>
      <c r="H54" s="44">
        <v>4849978.864110002</v>
      </c>
      <c r="I54" s="44">
        <v>1033216.8721</v>
      </c>
      <c r="J54" s="44">
        <v>2116.5919400000002</v>
      </c>
      <c r="K54" s="44">
        <v>1388.1480000000001</v>
      </c>
    </row>
    <row r="55" spans="1:11" ht="12.75">
      <c r="A55" s="41" t="s">
        <v>26</v>
      </c>
      <c r="B55" s="47">
        <v>10438.59</v>
      </c>
      <c r="C55" s="47">
        <v>3511026.4999999995</v>
      </c>
      <c r="D55" s="47">
        <v>0</v>
      </c>
      <c r="E55" s="47">
        <v>0</v>
      </c>
      <c r="G55" s="41" t="s">
        <v>26</v>
      </c>
      <c r="H55" s="44">
        <v>21888.771760000003</v>
      </c>
      <c r="I55" s="44">
        <v>7061576.78016</v>
      </c>
      <c r="J55" s="44">
        <v>0</v>
      </c>
      <c r="K55" s="44">
        <v>0</v>
      </c>
    </row>
    <row r="56" spans="1:11" ht="12.75">
      <c r="A56" s="41" t="s">
        <v>63</v>
      </c>
      <c r="B56" s="47">
        <v>21212.213</v>
      </c>
      <c r="C56" s="47">
        <v>14678.53</v>
      </c>
      <c r="D56" s="47">
        <v>0</v>
      </c>
      <c r="E56" s="47">
        <v>0</v>
      </c>
      <c r="G56" s="41" t="s">
        <v>63</v>
      </c>
      <c r="H56" s="44">
        <v>209004.28</v>
      </c>
      <c r="I56" s="44">
        <v>36908.646</v>
      </c>
      <c r="J56" s="44"/>
      <c r="K56" s="44"/>
    </row>
    <row r="57" spans="1:11" ht="12.75">
      <c r="A57" s="41" t="s">
        <v>64</v>
      </c>
      <c r="B57" s="47">
        <v>448.114</v>
      </c>
      <c r="C57" s="47">
        <v>7172672.819999999</v>
      </c>
      <c r="D57" s="47">
        <v>0</v>
      </c>
      <c r="E57" s="47">
        <v>76149.6262</v>
      </c>
      <c r="G57" s="41" t="s">
        <v>64</v>
      </c>
      <c r="H57" s="44">
        <v>692.68417</v>
      </c>
      <c r="I57" s="44">
        <v>2762235.6480499995</v>
      </c>
      <c r="J57" s="44">
        <v>0</v>
      </c>
      <c r="K57" s="44">
        <v>107386.10672</v>
      </c>
    </row>
    <row r="58" spans="1:11" ht="12.75">
      <c r="A58" s="41" t="s">
        <v>29</v>
      </c>
      <c r="B58" s="47">
        <v>174.70300000000003</v>
      </c>
      <c r="C58" s="47">
        <v>6590622</v>
      </c>
      <c r="D58" s="47">
        <v>0</v>
      </c>
      <c r="E58" s="47">
        <v>0</v>
      </c>
      <c r="G58" s="41" t="s">
        <v>29</v>
      </c>
      <c r="H58" s="44">
        <v>499.92371</v>
      </c>
      <c r="I58" s="44">
        <v>847166.53323</v>
      </c>
      <c r="J58" s="44">
        <v>0</v>
      </c>
      <c r="K58" s="44">
        <v>0</v>
      </c>
    </row>
    <row r="59" spans="1:11" ht="12.75">
      <c r="A59" s="41" t="s">
        <v>30</v>
      </c>
      <c r="B59" s="47">
        <v>1755.7340000000002</v>
      </c>
      <c r="C59" s="47">
        <v>274516.41000000003</v>
      </c>
      <c r="D59" s="47">
        <v>578.318</v>
      </c>
      <c r="E59" s="47">
        <v>122031.34360000001</v>
      </c>
      <c r="G59" s="41" t="s">
        <v>30</v>
      </c>
      <c r="H59" s="44">
        <v>7022.9573</v>
      </c>
      <c r="I59" s="44">
        <v>551081.51202</v>
      </c>
      <c r="J59" s="44">
        <v>152.238</v>
      </c>
      <c r="K59" s="44">
        <v>196981.15945</v>
      </c>
    </row>
    <row r="60" spans="1:11" ht="12.75">
      <c r="A60" s="41" t="s">
        <v>65</v>
      </c>
      <c r="B60" s="47">
        <v>16.682000000000002</v>
      </c>
      <c r="C60" s="47">
        <v>1930506</v>
      </c>
      <c r="D60" s="47">
        <v>0</v>
      </c>
      <c r="E60" s="47">
        <v>0</v>
      </c>
      <c r="G60" s="41" t="s">
        <v>65</v>
      </c>
      <c r="H60" s="44">
        <v>66.31366</v>
      </c>
      <c r="I60" s="44">
        <v>202876.92101</v>
      </c>
      <c r="J60" s="44">
        <v>0</v>
      </c>
      <c r="K60" s="44">
        <v>0</v>
      </c>
    </row>
    <row r="61" spans="1:11" ht="12.75">
      <c r="A61" s="41" t="s">
        <v>66</v>
      </c>
      <c r="B61" s="47">
        <v>0</v>
      </c>
      <c r="C61" s="47">
        <v>916682.2899999999</v>
      </c>
      <c r="D61" s="47">
        <v>0</v>
      </c>
      <c r="E61" s="47">
        <v>0</v>
      </c>
      <c r="G61" s="41" t="s">
        <v>66</v>
      </c>
      <c r="H61" s="44">
        <v>0</v>
      </c>
      <c r="I61" s="44">
        <v>2402890.93229</v>
      </c>
      <c r="J61" s="44">
        <v>0</v>
      </c>
      <c r="K61" s="44">
        <v>0</v>
      </c>
    </row>
    <row r="62" spans="1:11" ht="12.75">
      <c r="A62" s="41" t="s">
        <v>32</v>
      </c>
      <c r="B62" s="47">
        <v>193.03140000000002</v>
      </c>
      <c r="C62" s="47">
        <v>1970856.16</v>
      </c>
      <c r="D62" s="47">
        <v>8464.522</v>
      </c>
      <c r="E62" s="47">
        <v>0</v>
      </c>
      <c r="G62" s="41" t="s">
        <v>32</v>
      </c>
      <c r="H62" s="44">
        <v>903.71912</v>
      </c>
      <c r="I62" s="44">
        <v>3255947.5999800004</v>
      </c>
      <c r="J62" s="44">
        <v>3033.10982</v>
      </c>
      <c r="K62" s="44">
        <v>0</v>
      </c>
    </row>
    <row r="63" spans="1:11" ht="12.75">
      <c r="A63" s="41" t="s">
        <v>48</v>
      </c>
      <c r="B63" s="47">
        <v>9704.020400000001</v>
      </c>
      <c r="C63" s="47">
        <v>0</v>
      </c>
      <c r="D63" s="47">
        <v>299720.336</v>
      </c>
      <c r="E63" s="47">
        <v>0</v>
      </c>
      <c r="G63" s="41" t="s">
        <v>48</v>
      </c>
      <c r="H63" s="44">
        <v>7887.464540000001</v>
      </c>
      <c r="I63" s="44">
        <v>0</v>
      </c>
      <c r="J63" s="44">
        <v>303433.82159</v>
      </c>
      <c r="K63" s="44">
        <v>0</v>
      </c>
    </row>
    <row r="64" spans="1:11" ht="12.75">
      <c r="A64" s="41" t="s">
        <v>67</v>
      </c>
      <c r="B64" s="47">
        <v>1628195.00993</v>
      </c>
      <c r="C64" s="47">
        <v>14454.980000000001</v>
      </c>
      <c r="D64" s="47">
        <v>46998.905</v>
      </c>
      <c r="E64" s="47">
        <v>1786680.2142400001</v>
      </c>
      <c r="G64" s="41" t="s">
        <v>67</v>
      </c>
      <c r="H64" s="44">
        <v>5199591.310539999</v>
      </c>
      <c r="I64" s="44">
        <v>10070.52174</v>
      </c>
      <c r="J64" s="44">
        <v>54850.625</v>
      </c>
      <c r="K64" s="44">
        <v>4514172.756289999</v>
      </c>
    </row>
    <row r="65" spans="1:11" ht="12.75">
      <c r="A65" s="41" t="s">
        <v>34</v>
      </c>
      <c r="B65" s="47">
        <v>3457587.5897700056</v>
      </c>
      <c r="C65" s="47">
        <v>7807.1669999999995</v>
      </c>
      <c r="D65" s="47">
        <v>115739.49317999999</v>
      </c>
      <c r="E65" s="47">
        <v>1357662.9935900006</v>
      </c>
      <c r="G65" s="41" t="s">
        <v>34</v>
      </c>
      <c r="H65" s="44">
        <v>12049168.391979996</v>
      </c>
      <c r="I65" s="44">
        <v>13697.77168</v>
      </c>
      <c r="J65" s="44">
        <v>138928.99951999995</v>
      </c>
      <c r="K65" s="44">
        <v>4152531.5080900006</v>
      </c>
    </row>
    <row r="66" spans="1:11" ht="12.75">
      <c r="A66" s="41" t="s">
        <v>35</v>
      </c>
      <c r="B66" s="47">
        <v>32298.396</v>
      </c>
      <c r="C66" s="47">
        <v>7120</v>
      </c>
      <c r="D66" s="47">
        <v>0</v>
      </c>
      <c r="E66" s="47">
        <v>0</v>
      </c>
      <c r="G66" s="41" t="s">
        <v>35</v>
      </c>
      <c r="H66" s="44">
        <v>10679.9927</v>
      </c>
      <c r="I66" s="44">
        <v>1751.52</v>
      </c>
      <c r="J66" s="44">
        <v>0</v>
      </c>
      <c r="K66" s="44">
        <v>0</v>
      </c>
    </row>
    <row r="67" spans="1:11" ht="12.75">
      <c r="A67" s="41" t="s">
        <v>68</v>
      </c>
      <c r="B67" s="47">
        <v>2576970.9538999996</v>
      </c>
      <c r="C67" s="47">
        <v>7.78</v>
      </c>
      <c r="D67" s="47">
        <v>5668.36</v>
      </c>
      <c r="E67" s="47">
        <v>80454.53197000001</v>
      </c>
      <c r="G67" s="41" t="s">
        <v>68</v>
      </c>
      <c r="H67" s="44">
        <v>1501666.5865899997</v>
      </c>
      <c r="I67" s="44">
        <v>43.636</v>
      </c>
      <c r="J67" s="44">
        <v>7076.27058</v>
      </c>
      <c r="K67" s="44">
        <v>503468.1488299996</v>
      </c>
    </row>
    <row r="68" spans="1:11" ht="12.75">
      <c r="A68" s="41" t="s">
        <v>37</v>
      </c>
      <c r="B68" s="47">
        <v>303066.18348</v>
      </c>
      <c r="C68" s="47">
        <v>0</v>
      </c>
      <c r="D68" s="47">
        <v>263383.47891</v>
      </c>
      <c r="E68" s="47">
        <v>79785.091</v>
      </c>
      <c r="G68" s="41" t="s">
        <v>37</v>
      </c>
      <c r="H68" s="44">
        <v>291385.36009000003</v>
      </c>
      <c r="I68" s="44">
        <v>0</v>
      </c>
      <c r="J68" s="44">
        <v>152975.11695</v>
      </c>
      <c r="K68" s="44">
        <v>73026.316</v>
      </c>
    </row>
    <row r="69" spans="1:11" ht="12.75">
      <c r="A69" s="41" t="s">
        <v>38</v>
      </c>
      <c r="B69" s="47">
        <v>1146454.2347800003</v>
      </c>
      <c r="C69" s="47">
        <v>0</v>
      </c>
      <c r="D69" s="47">
        <v>393686.945</v>
      </c>
      <c r="E69" s="47">
        <v>340940.4098600002</v>
      </c>
      <c r="G69" s="41" t="s">
        <v>38</v>
      </c>
      <c r="H69" s="44">
        <v>1609566.3489999995</v>
      </c>
      <c r="I69" s="44">
        <v>0</v>
      </c>
      <c r="J69" s="44">
        <v>222174.58176</v>
      </c>
      <c r="K69" s="44">
        <v>1317552.9922400007</v>
      </c>
    </row>
    <row r="70" spans="1:11" ht="12.75">
      <c r="A70" s="41" t="s">
        <v>69</v>
      </c>
      <c r="B70" s="47">
        <v>5883.584</v>
      </c>
      <c r="C70" s="47">
        <v>0</v>
      </c>
      <c r="D70" s="47">
        <v>0</v>
      </c>
      <c r="E70" s="47">
        <v>0</v>
      </c>
      <c r="G70" s="41" t="s">
        <v>69</v>
      </c>
      <c r="H70" s="44">
        <v>4972.57715</v>
      </c>
      <c r="I70" s="44">
        <v>0</v>
      </c>
      <c r="J70" s="44">
        <v>0</v>
      </c>
      <c r="K70" s="44">
        <v>0</v>
      </c>
    </row>
    <row r="71" spans="1:11" ht="12.75">
      <c r="A71" s="41" t="s">
        <v>39</v>
      </c>
      <c r="B71" s="47">
        <v>3934672.211330001</v>
      </c>
      <c r="C71" s="47">
        <v>635925.46</v>
      </c>
      <c r="D71" s="47">
        <v>13564.843</v>
      </c>
      <c r="E71" s="47">
        <v>625218.9068899995</v>
      </c>
      <c r="G71" s="41" t="s">
        <v>39</v>
      </c>
      <c r="H71" s="44">
        <v>3514411.1715900013</v>
      </c>
      <c r="I71" s="44">
        <v>58555.81224</v>
      </c>
      <c r="J71" s="44">
        <v>33720.793</v>
      </c>
      <c r="K71" s="44">
        <v>3029875.9823600003</v>
      </c>
    </row>
    <row r="72" spans="1:11" ht="12.75">
      <c r="A72" s="41" t="s">
        <v>40</v>
      </c>
      <c r="B72" s="47">
        <v>48.923</v>
      </c>
      <c r="C72" s="47">
        <v>790858.3</v>
      </c>
      <c r="D72" s="47">
        <v>0</v>
      </c>
      <c r="E72" s="47">
        <v>0</v>
      </c>
      <c r="G72" s="41" t="s">
        <v>40</v>
      </c>
      <c r="H72" s="44">
        <v>166.9328</v>
      </c>
      <c r="I72" s="44">
        <v>48249.99838999999</v>
      </c>
      <c r="J72" s="44">
        <v>0</v>
      </c>
      <c r="K72" s="44">
        <v>0</v>
      </c>
    </row>
    <row r="73" spans="1:11" ht="12.75">
      <c r="A73" s="41" t="s">
        <v>49</v>
      </c>
      <c r="B73" s="47">
        <v>93.453</v>
      </c>
      <c r="C73" s="47">
        <v>401768.31</v>
      </c>
      <c r="D73" s="47">
        <v>93.409</v>
      </c>
      <c r="E73" s="47">
        <v>0</v>
      </c>
      <c r="G73" s="41" t="s">
        <v>49</v>
      </c>
      <c r="H73" s="44">
        <v>544.40182</v>
      </c>
      <c r="I73" s="44">
        <v>23480.65072</v>
      </c>
      <c r="J73" s="44">
        <v>118.393</v>
      </c>
      <c r="K73" s="44">
        <v>0</v>
      </c>
    </row>
    <row r="74" spans="1:11" ht="12.75">
      <c r="A74" s="41" t="s">
        <v>70</v>
      </c>
      <c r="B74" s="47">
        <v>51520.210999999996</v>
      </c>
      <c r="C74" s="47">
        <v>650498.85</v>
      </c>
      <c r="D74" s="47">
        <v>0</v>
      </c>
      <c r="E74" s="47">
        <v>0</v>
      </c>
      <c r="G74" s="41" t="s">
        <v>70</v>
      </c>
      <c r="H74" s="44">
        <v>3284.26588</v>
      </c>
      <c r="I74" s="44">
        <v>41724.04991</v>
      </c>
      <c r="J74" s="44">
        <v>0</v>
      </c>
      <c r="K74" s="44">
        <v>0</v>
      </c>
    </row>
    <row r="75" spans="1:11" ht="12.75">
      <c r="A75" s="41" t="s">
        <v>71</v>
      </c>
      <c r="B75" s="47">
        <v>0</v>
      </c>
      <c r="C75" s="47">
        <v>27468.387</v>
      </c>
      <c r="D75" s="47">
        <v>0</v>
      </c>
      <c r="E75" s="47">
        <v>0</v>
      </c>
      <c r="G75" s="41" t="s">
        <v>71</v>
      </c>
      <c r="H75" s="44"/>
      <c r="I75" s="44">
        <v>26183.152</v>
      </c>
      <c r="J75" s="44"/>
      <c r="K75" s="44"/>
    </row>
    <row r="76" spans="1:11" ht="12.75">
      <c r="A76" s="41" t="s">
        <v>72</v>
      </c>
      <c r="B76" s="47">
        <v>177.464</v>
      </c>
      <c r="C76" s="47">
        <v>0</v>
      </c>
      <c r="D76" s="47">
        <v>602.64</v>
      </c>
      <c r="E76" s="47">
        <v>0</v>
      </c>
      <c r="G76" s="41" t="s">
        <v>72</v>
      </c>
      <c r="H76" s="44">
        <v>329.67271</v>
      </c>
      <c r="I76" s="44">
        <v>0</v>
      </c>
      <c r="J76" s="44">
        <v>994.08956</v>
      </c>
      <c r="K76" s="44">
        <v>0</v>
      </c>
    </row>
    <row r="77" spans="1:11" ht="12.75">
      <c r="A77" s="41" t="s">
        <v>73</v>
      </c>
      <c r="B77" s="47">
        <v>2.841</v>
      </c>
      <c r="C77" s="47">
        <v>0</v>
      </c>
      <c r="D77" s="47">
        <v>34828.497</v>
      </c>
      <c r="E77" s="47">
        <v>0</v>
      </c>
      <c r="G77" s="41" t="s">
        <v>73</v>
      </c>
      <c r="H77" s="44">
        <v>9.50316</v>
      </c>
      <c r="I77" s="44">
        <v>0</v>
      </c>
      <c r="J77" s="44">
        <v>14154.8146</v>
      </c>
      <c r="K77" s="44">
        <v>0</v>
      </c>
    </row>
    <row r="78" spans="1:11" ht="12.75">
      <c r="A78" s="41" t="s">
        <v>44</v>
      </c>
      <c r="B78" s="47">
        <v>3.8205099999999996</v>
      </c>
      <c r="C78" s="47">
        <v>0</v>
      </c>
      <c r="D78" s="47">
        <v>1117598.654</v>
      </c>
      <c r="E78" s="47">
        <v>0</v>
      </c>
      <c r="G78" s="41" t="s">
        <v>44</v>
      </c>
      <c r="H78" s="44">
        <v>14.377169999999998</v>
      </c>
      <c r="I78" s="44">
        <v>0</v>
      </c>
      <c r="J78" s="44">
        <v>590546.75165</v>
      </c>
      <c r="K78" s="44">
        <v>0</v>
      </c>
    </row>
    <row r="79" spans="1:11" ht="12.75">
      <c r="A79" s="41" t="s">
        <v>50</v>
      </c>
      <c r="B79" s="47">
        <v>5551.44332</v>
      </c>
      <c r="C79" s="47">
        <v>0</v>
      </c>
      <c r="D79" s="47">
        <v>18749.719</v>
      </c>
      <c r="E79" s="47">
        <v>0</v>
      </c>
      <c r="G79" s="41" t="s">
        <v>50</v>
      </c>
      <c r="H79" s="44">
        <v>6316.93134</v>
      </c>
      <c r="I79" s="44">
        <v>0</v>
      </c>
      <c r="J79" s="44">
        <v>25813.2805</v>
      </c>
      <c r="K79" s="44">
        <v>0</v>
      </c>
    </row>
    <row r="80" spans="1:11" ht="12.75">
      <c r="A80" s="41" t="s">
        <v>51</v>
      </c>
      <c r="B80" s="47">
        <v>59.21015</v>
      </c>
      <c r="C80" s="47">
        <v>0</v>
      </c>
      <c r="D80" s="47">
        <v>4181.69</v>
      </c>
      <c r="E80" s="47">
        <v>0</v>
      </c>
      <c r="G80" s="41" t="s">
        <v>51</v>
      </c>
      <c r="H80" s="44">
        <v>238.54140999999998</v>
      </c>
      <c r="I80" s="44">
        <v>0</v>
      </c>
      <c r="J80" s="44">
        <v>5951.9638700000005</v>
      </c>
      <c r="K80" s="44">
        <v>0</v>
      </c>
    </row>
    <row r="81" spans="1:11" ht="12.75">
      <c r="A81" s="41" t="s">
        <v>57</v>
      </c>
      <c r="B81" s="47">
        <v>11375.538</v>
      </c>
      <c r="C81" s="47">
        <v>226988.9</v>
      </c>
      <c r="D81" s="47">
        <v>0</v>
      </c>
      <c r="E81" s="47">
        <v>0</v>
      </c>
      <c r="G81" s="41" t="s">
        <v>57</v>
      </c>
      <c r="H81" s="44">
        <v>21117.10818</v>
      </c>
      <c r="I81" s="44">
        <v>374680.95532</v>
      </c>
      <c r="J81" s="44">
        <v>0</v>
      </c>
      <c r="K81" s="44">
        <v>0</v>
      </c>
    </row>
    <row r="82" spans="1:11" ht="12.75">
      <c r="A82" s="42" t="s">
        <v>13</v>
      </c>
      <c r="B82" s="43">
        <v>15963902.932390014</v>
      </c>
      <c r="C82" s="43">
        <v>38585286.831</v>
      </c>
      <c r="D82" s="43">
        <v>2327877.9128</v>
      </c>
      <c r="E82" s="43">
        <v>4472317.78835</v>
      </c>
      <c r="G82" s="45" t="s">
        <v>13</v>
      </c>
      <c r="H82" s="43">
        <f>SUM(H45:H81)</f>
        <v>48814454.082</v>
      </c>
      <c r="I82" s="43">
        <f>SUM(I45:I81)</f>
        <v>26123216.658490002</v>
      </c>
      <c r="J82" s="43">
        <f>SUM(J45:J81)</f>
        <v>1565270.8981300003</v>
      </c>
      <c r="K82" s="43">
        <f>SUM(K45:K81)</f>
        <v>13907371.71902</v>
      </c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="97" zoomScaleNormal="97" zoomScalePageLayoutView="0" workbookViewId="0" topLeftCell="A1">
      <selection activeCell="B8" sqref="B8"/>
    </sheetView>
  </sheetViews>
  <sheetFormatPr defaultColWidth="11.421875" defaultRowHeight="12.75"/>
  <cols>
    <col min="1" max="1" width="19.28125" style="2" bestFit="1" customWidth="1"/>
    <col min="2" max="4" width="9.421875" style="3" bestFit="1" customWidth="1"/>
    <col min="5" max="5" width="13.421875" style="3" bestFit="1" customWidth="1"/>
    <col min="6" max="6" width="0.9921875" style="1" customWidth="1"/>
    <col min="7" max="7" width="19.28125" style="2" bestFit="1" customWidth="1"/>
    <col min="8" max="8" width="11.8515625" style="3" bestFit="1" customWidth="1"/>
    <col min="9" max="9" width="10.8515625" style="3" bestFit="1" customWidth="1"/>
    <col min="10" max="10" width="11.421875" style="3" bestFit="1" customWidth="1"/>
    <col min="11" max="11" width="13.421875" style="3" bestFit="1" customWidth="1"/>
    <col min="12" max="12" width="0.9921875" style="1" customWidth="1"/>
    <col min="13" max="13" width="20.00390625" style="1" bestFit="1" customWidth="1"/>
    <col min="14" max="16" width="11.421875" style="2" bestFit="1" customWidth="1"/>
    <col min="17" max="17" width="13.421875" style="2" bestFit="1" customWidth="1"/>
    <col min="18" max="18" width="7.7109375" style="2" customWidth="1"/>
    <col min="19" max="16384" width="11.421875" style="2" customWidth="1"/>
  </cols>
  <sheetData>
    <row r="1" spans="1:17" ht="12.75">
      <c r="A1" s="7" t="s">
        <v>8</v>
      </c>
      <c r="B1" s="4" t="s">
        <v>2</v>
      </c>
      <c r="C1" s="4" t="s">
        <v>0</v>
      </c>
      <c r="D1" s="4" t="s">
        <v>3</v>
      </c>
      <c r="E1" s="4" t="s">
        <v>14</v>
      </c>
      <c r="F1" s="8"/>
      <c r="G1" s="9" t="s">
        <v>15</v>
      </c>
      <c r="H1" s="4" t="s">
        <v>2</v>
      </c>
      <c r="I1" s="4" t="s">
        <v>0</v>
      </c>
      <c r="J1" s="4" t="s">
        <v>3</v>
      </c>
      <c r="K1" s="4" t="s">
        <v>14</v>
      </c>
      <c r="L1" s="8"/>
      <c r="M1" s="7" t="s">
        <v>16</v>
      </c>
      <c r="N1" s="4" t="s">
        <v>2</v>
      </c>
      <c r="O1" s="4" t="s">
        <v>0</v>
      </c>
      <c r="P1" s="4" t="s">
        <v>3</v>
      </c>
      <c r="Q1" s="4" t="s">
        <v>14</v>
      </c>
    </row>
    <row r="2" spans="1:17" ht="15">
      <c r="A2" s="30" t="s">
        <v>18</v>
      </c>
      <c r="B2" s="18">
        <f>(H2/N2)*1000</f>
        <v>2778.3440595707916</v>
      </c>
      <c r="C2" s="18">
        <f>(I2/O2)*1000</f>
        <v>117.7948756122129</v>
      </c>
      <c r="D2" s="18">
        <f>(J2/P2)*1000</f>
        <v>559.1405224313929</v>
      </c>
      <c r="E2" s="18">
        <f>(K2/Q2)*1000</f>
        <v>341.8805460529305</v>
      </c>
      <c r="F2" s="8"/>
      <c r="G2" s="30" t="s">
        <v>18</v>
      </c>
      <c r="H2" s="12">
        <v>68207.277</v>
      </c>
      <c r="I2" s="12">
        <v>18867.587</v>
      </c>
      <c r="J2" s="12">
        <v>7117.033</v>
      </c>
      <c r="K2" s="12">
        <v>1316.676</v>
      </c>
      <c r="M2" s="27" t="s">
        <v>18</v>
      </c>
      <c r="N2" s="28">
        <v>24549.615</v>
      </c>
      <c r="O2" s="28">
        <v>160173.241</v>
      </c>
      <c r="P2" s="28">
        <v>12728.523</v>
      </c>
      <c r="Q2" s="28">
        <v>3851.275</v>
      </c>
    </row>
    <row r="3" spans="1:17" ht="15">
      <c r="A3" s="30" t="s">
        <v>19</v>
      </c>
      <c r="B3" s="18">
        <f aca="true" t="shared" si="0" ref="B3:B29">(H3/N3)*1000</f>
        <v>4282.359778831184</v>
      </c>
      <c r="C3" s="18"/>
      <c r="D3" s="18">
        <f aca="true" t="shared" si="1" ref="D3:D30">(J3/P3)*1000</f>
        <v>1333.8197915990588</v>
      </c>
      <c r="E3" s="18"/>
      <c r="F3" s="8"/>
      <c r="G3" s="30" t="s">
        <v>19</v>
      </c>
      <c r="H3" s="12">
        <v>520344.445</v>
      </c>
      <c r="I3" s="12">
        <v>0</v>
      </c>
      <c r="J3" s="12">
        <v>38450.574</v>
      </c>
      <c r="K3" s="12">
        <v>0</v>
      </c>
      <c r="M3" s="27" t="s">
        <v>19</v>
      </c>
      <c r="N3" s="28">
        <v>121508.811</v>
      </c>
      <c r="O3" s="28">
        <v>0</v>
      </c>
      <c r="P3" s="28">
        <v>28827.413</v>
      </c>
      <c r="Q3" s="28">
        <v>0</v>
      </c>
    </row>
    <row r="4" spans="1:17" ht="15">
      <c r="A4" s="30" t="s">
        <v>22</v>
      </c>
      <c r="B4" s="18"/>
      <c r="C4" s="18">
        <f aca="true" t="shared" si="2" ref="C4:C30">(I4/O4)*1000</f>
        <v>245.9280163319122</v>
      </c>
      <c r="D4" s="18">
        <f t="shared" si="1"/>
        <v>824.8323926882008</v>
      </c>
      <c r="E4" s="18"/>
      <c r="F4" s="8"/>
      <c r="G4" s="30" t="s">
        <v>22</v>
      </c>
      <c r="H4" s="12">
        <v>0</v>
      </c>
      <c r="I4" s="12">
        <v>140787.469</v>
      </c>
      <c r="J4" s="12">
        <v>3098.892</v>
      </c>
      <c r="K4" s="12">
        <v>0</v>
      </c>
      <c r="M4" s="27" t="s">
        <v>22</v>
      </c>
      <c r="N4" s="28">
        <v>0</v>
      </c>
      <c r="O4" s="28">
        <v>572474.3</v>
      </c>
      <c r="P4" s="28">
        <v>3756.996</v>
      </c>
      <c r="Q4" s="28">
        <v>0</v>
      </c>
    </row>
    <row r="5" spans="1:17" ht="15">
      <c r="A5" s="30" t="s">
        <v>23</v>
      </c>
      <c r="B5" s="18">
        <f t="shared" si="0"/>
        <v>207.54127987057458</v>
      </c>
      <c r="C5" s="18">
        <f t="shared" si="2"/>
        <v>250.4987248239908</v>
      </c>
      <c r="D5" s="18">
        <f t="shared" si="1"/>
        <v>524.2509605662021</v>
      </c>
      <c r="E5" s="18"/>
      <c r="F5" s="8"/>
      <c r="G5" s="30" t="s">
        <v>23</v>
      </c>
      <c r="H5" s="12">
        <v>2757.095</v>
      </c>
      <c r="I5" s="12">
        <v>835347.932</v>
      </c>
      <c r="J5" s="12">
        <v>3416225.221</v>
      </c>
      <c r="K5" s="12">
        <v>0</v>
      </c>
      <c r="M5" s="27" t="s">
        <v>23</v>
      </c>
      <c r="N5" s="28">
        <v>13284.562</v>
      </c>
      <c r="O5" s="28">
        <v>3334739.259</v>
      </c>
      <c r="P5" s="28">
        <v>6516392.869</v>
      </c>
      <c r="Q5" s="28">
        <v>0</v>
      </c>
    </row>
    <row r="6" spans="1:17" ht="15">
      <c r="A6" s="30" t="s">
        <v>24</v>
      </c>
      <c r="B6" s="18">
        <f t="shared" si="0"/>
        <v>5102.246319628233</v>
      </c>
      <c r="C6" s="18">
        <f t="shared" si="2"/>
        <v>273.381</v>
      </c>
      <c r="D6" s="18">
        <f t="shared" si="1"/>
        <v>609.0594998896719</v>
      </c>
      <c r="E6" s="18">
        <f>(K6/Q6)*1000</f>
        <v>4149.91230756382</v>
      </c>
      <c r="F6" s="8"/>
      <c r="G6" s="30" t="s">
        <v>24</v>
      </c>
      <c r="H6" s="12">
        <v>2528705.512</v>
      </c>
      <c r="I6" s="12">
        <v>820.143</v>
      </c>
      <c r="J6" s="12">
        <v>7560.244</v>
      </c>
      <c r="K6" s="12">
        <v>149.069</v>
      </c>
      <c r="M6" s="27" t="s">
        <v>24</v>
      </c>
      <c r="N6" s="28">
        <v>495606.318</v>
      </c>
      <c r="O6" s="28">
        <v>3000</v>
      </c>
      <c r="P6" s="28">
        <v>12412.981</v>
      </c>
      <c r="Q6" s="28">
        <v>35.921</v>
      </c>
    </row>
    <row r="7" spans="1:17" ht="15">
      <c r="A7" s="30" t="s">
        <v>25</v>
      </c>
      <c r="B7" s="18">
        <f>(H7/N7)*1000</f>
        <v>1853.4186887955163</v>
      </c>
      <c r="C7" s="18">
        <f t="shared" si="2"/>
        <v>222.68586777698002</v>
      </c>
      <c r="D7" s="18">
        <f t="shared" si="1"/>
        <v>415.40235161093204</v>
      </c>
      <c r="E7" s="18">
        <f>(K7/Q7)*1000</f>
        <v>528.546713746978</v>
      </c>
      <c r="F7" s="8"/>
      <c r="G7" s="30" t="s">
        <v>25</v>
      </c>
      <c r="H7" s="12">
        <v>619401.333</v>
      </c>
      <c r="I7" s="12">
        <v>111355.902</v>
      </c>
      <c r="J7" s="12">
        <v>9922.269</v>
      </c>
      <c r="K7" s="12">
        <v>968.472</v>
      </c>
      <c r="M7" s="27" t="s">
        <v>25</v>
      </c>
      <c r="N7" s="28">
        <v>334193.961</v>
      </c>
      <c r="O7" s="28">
        <v>500058.235</v>
      </c>
      <c r="P7" s="28">
        <v>23885.924</v>
      </c>
      <c r="Q7" s="28">
        <v>1832.33</v>
      </c>
    </row>
    <row r="8" spans="1:17" ht="15">
      <c r="A8" s="30" t="s">
        <v>27</v>
      </c>
      <c r="B8" s="18"/>
      <c r="C8" s="18"/>
      <c r="D8" s="18">
        <f t="shared" si="1"/>
        <v>341.409923858964</v>
      </c>
      <c r="E8" s="18"/>
      <c r="F8" s="8"/>
      <c r="G8" s="30" t="s">
        <v>27</v>
      </c>
      <c r="H8" s="12">
        <v>0</v>
      </c>
      <c r="I8" s="12">
        <v>0</v>
      </c>
      <c r="J8" s="12">
        <v>115788.358</v>
      </c>
      <c r="K8" s="12">
        <v>0</v>
      </c>
      <c r="M8" s="27" t="s">
        <v>27</v>
      </c>
      <c r="N8" s="28">
        <v>0</v>
      </c>
      <c r="O8" s="28">
        <v>0</v>
      </c>
      <c r="P8" s="28">
        <v>339147.605</v>
      </c>
      <c r="Q8" s="28">
        <v>0</v>
      </c>
    </row>
    <row r="9" spans="1:17" ht="15">
      <c r="A9" s="30" t="s">
        <v>28</v>
      </c>
      <c r="B9" s="18">
        <f t="shared" si="0"/>
        <v>1352.760631586127</v>
      </c>
      <c r="C9" s="18"/>
      <c r="D9" s="18">
        <f t="shared" si="1"/>
        <v>1069.1261956846965</v>
      </c>
      <c r="E9" s="18">
        <f>(K9/Q9)*1000</f>
        <v>26281.903803292833</v>
      </c>
      <c r="F9" s="8"/>
      <c r="G9" s="30" t="s">
        <v>28</v>
      </c>
      <c r="H9" s="12">
        <v>39.667</v>
      </c>
      <c r="I9" s="12">
        <v>0</v>
      </c>
      <c r="J9" s="12">
        <v>511958.351</v>
      </c>
      <c r="K9" s="12">
        <v>365.555</v>
      </c>
      <c r="M9" s="27" t="s">
        <v>28</v>
      </c>
      <c r="N9" s="28">
        <v>29.323</v>
      </c>
      <c r="O9" s="28">
        <v>0</v>
      </c>
      <c r="P9" s="28">
        <v>478856.802</v>
      </c>
      <c r="Q9" s="28">
        <v>13.909</v>
      </c>
    </row>
    <row r="10" spans="1:17" ht="15">
      <c r="A10" s="30" t="s">
        <v>29</v>
      </c>
      <c r="B10" s="18">
        <f t="shared" si="0"/>
        <v>5288.730297762394</v>
      </c>
      <c r="C10" s="18">
        <f t="shared" si="2"/>
        <v>216.96643549938125</v>
      </c>
      <c r="D10" s="18">
        <f t="shared" si="1"/>
        <v>273.57</v>
      </c>
      <c r="E10" s="18"/>
      <c r="F10" s="8"/>
      <c r="G10" s="30" t="s">
        <v>29</v>
      </c>
      <c r="H10" s="12">
        <v>86458.571</v>
      </c>
      <c r="I10" s="12">
        <v>293410.387</v>
      </c>
      <c r="J10" s="12">
        <v>13678.5</v>
      </c>
      <c r="K10" s="12">
        <v>0</v>
      </c>
      <c r="M10" s="27" t="s">
        <v>29</v>
      </c>
      <c r="N10" s="28">
        <v>16347.699</v>
      </c>
      <c r="O10" s="28">
        <v>1352330.771</v>
      </c>
      <c r="P10" s="28">
        <v>50000</v>
      </c>
      <c r="Q10" s="28">
        <v>0</v>
      </c>
    </row>
    <row r="11" spans="1:17" ht="15">
      <c r="A11" s="31" t="s">
        <v>30</v>
      </c>
      <c r="B11" s="18">
        <f t="shared" si="0"/>
        <v>6645.268076341671</v>
      </c>
      <c r="C11" s="18">
        <f t="shared" si="2"/>
        <v>307.46722212120335</v>
      </c>
      <c r="D11" s="18"/>
      <c r="E11" s="18"/>
      <c r="F11" s="8"/>
      <c r="G11" s="31" t="s">
        <v>30</v>
      </c>
      <c r="H11" s="12">
        <v>433526.617</v>
      </c>
      <c r="I11" s="12">
        <v>4345.671</v>
      </c>
      <c r="J11" s="12">
        <v>0</v>
      </c>
      <c r="K11" s="12">
        <v>0</v>
      </c>
      <c r="M11" s="27" t="s">
        <v>30</v>
      </c>
      <c r="N11" s="28">
        <v>65238.394</v>
      </c>
      <c r="O11" s="28">
        <v>14133.77</v>
      </c>
      <c r="P11" s="28">
        <v>0</v>
      </c>
      <c r="Q11" s="28">
        <v>0</v>
      </c>
    </row>
    <row r="12" spans="1:17" ht="15">
      <c r="A12" s="30" t="s">
        <v>31</v>
      </c>
      <c r="B12" s="18">
        <f t="shared" si="0"/>
        <v>775.3656653218862</v>
      </c>
      <c r="C12" s="18"/>
      <c r="D12" s="18">
        <f t="shared" si="1"/>
        <v>1088.7829389354836</v>
      </c>
      <c r="E12" s="18"/>
      <c r="F12" s="8"/>
      <c r="G12" s="30" t="s">
        <v>31</v>
      </c>
      <c r="H12" s="12">
        <v>1868.677</v>
      </c>
      <c r="I12" s="12">
        <v>0</v>
      </c>
      <c r="J12" s="12">
        <v>106320.206</v>
      </c>
      <c r="K12" s="12">
        <v>0</v>
      </c>
      <c r="M12" s="27" t="s">
        <v>31</v>
      </c>
      <c r="N12" s="28">
        <v>2410.059</v>
      </c>
      <c r="O12" s="28">
        <v>0</v>
      </c>
      <c r="P12" s="28">
        <v>97650.507</v>
      </c>
      <c r="Q12" s="28">
        <v>0</v>
      </c>
    </row>
    <row r="13" spans="1:17" ht="15">
      <c r="A13" s="30" t="s">
        <v>32</v>
      </c>
      <c r="B13" s="18">
        <f t="shared" si="0"/>
        <v>625.978896348096</v>
      </c>
      <c r="C13" s="18">
        <f t="shared" si="2"/>
        <v>250.4409595845154</v>
      </c>
      <c r="D13" s="18">
        <f t="shared" si="1"/>
        <v>982.2130213326479</v>
      </c>
      <c r="E13" s="18"/>
      <c r="F13" s="8"/>
      <c r="G13" s="30" t="s">
        <v>32</v>
      </c>
      <c r="H13" s="12">
        <v>31089.394</v>
      </c>
      <c r="I13" s="12">
        <v>446769.975</v>
      </c>
      <c r="J13" s="12">
        <v>164004.701</v>
      </c>
      <c r="K13" s="12">
        <v>0</v>
      </c>
      <c r="M13" s="27" t="s">
        <v>32</v>
      </c>
      <c r="N13" s="28">
        <v>49665.243</v>
      </c>
      <c r="O13" s="28">
        <v>1783933.33</v>
      </c>
      <c r="P13" s="28">
        <v>166974.676</v>
      </c>
      <c r="Q13" s="28">
        <v>0</v>
      </c>
    </row>
    <row r="14" spans="1:17" ht="15">
      <c r="A14" s="30" t="s">
        <v>48</v>
      </c>
      <c r="B14" s="18">
        <f t="shared" si="0"/>
        <v>1084.736521576256</v>
      </c>
      <c r="C14" s="18">
        <f t="shared" si="2"/>
        <v>1785.7406430678584</v>
      </c>
      <c r="D14" s="18">
        <f t="shared" si="1"/>
        <v>769.2661216895189</v>
      </c>
      <c r="E14" s="18"/>
      <c r="F14" s="8"/>
      <c r="G14" s="30" t="s">
        <v>48</v>
      </c>
      <c r="H14" s="12">
        <v>41465.442</v>
      </c>
      <c r="I14" s="12">
        <v>3561.774</v>
      </c>
      <c r="J14" s="12">
        <v>6365173.75</v>
      </c>
      <c r="K14" s="12">
        <v>0</v>
      </c>
      <c r="M14" s="29" t="s">
        <v>48</v>
      </c>
      <c r="N14" s="28">
        <v>38226.28</v>
      </c>
      <c r="O14" s="28">
        <v>1994.564</v>
      </c>
      <c r="P14" s="28">
        <v>8274345.601</v>
      </c>
      <c r="Q14" s="28">
        <v>0</v>
      </c>
    </row>
    <row r="15" spans="1:17" ht="15">
      <c r="A15" s="30" t="s">
        <v>33</v>
      </c>
      <c r="B15" s="18">
        <f t="shared" si="0"/>
        <v>2674.4961095563144</v>
      </c>
      <c r="C15" s="18">
        <f t="shared" si="2"/>
        <v>334.83186962720055</v>
      </c>
      <c r="D15" s="18">
        <f t="shared" si="1"/>
        <v>962.0483456026465</v>
      </c>
      <c r="E15" s="18">
        <f>(K15/Q15)*1000</f>
        <v>2578.28120353213</v>
      </c>
      <c r="F15" s="8"/>
      <c r="G15" s="30" t="s">
        <v>33</v>
      </c>
      <c r="H15" s="12">
        <v>9026009.189000001</v>
      </c>
      <c r="I15" s="12">
        <v>23602.189</v>
      </c>
      <c r="J15" s="12">
        <v>57590.089</v>
      </c>
      <c r="K15" s="12">
        <v>324588.69</v>
      </c>
      <c r="M15" s="27" t="s">
        <v>33</v>
      </c>
      <c r="N15" s="28">
        <v>3374844.763</v>
      </c>
      <c r="O15" s="28">
        <v>70489.673</v>
      </c>
      <c r="P15" s="28">
        <v>59861.949</v>
      </c>
      <c r="Q15" s="28">
        <v>125893.44</v>
      </c>
    </row>
    <row r="16" spans="1:17" ht="15">
      <c r="A16" s="30" t="s">
        <v>34</v>
      </c>
      <c r="B16" s="18">
        <f t="shared" si="0"/>
        <v>3647.727473713747</v>
      </c>
      <c r="C16" s="18">
        <f t="shared" si="2"/>
        <v>327.50721412021005</v>
      </c>
      <c r="D16" s="18">
        <f t="shared" si="1"/>
        <v>1066.962886886428</v>
      </c>
      <c r="E16" s="18">
        <f>(K16/Q16)*1000</f>
        <v>1804.1466274599861</v>
      </c>
      <c r="F16" s="8"/>
      <c r="G16" s="30" t="s">
        <v>34</v>
      </c>
      <c r="H16" s="12">
        <v>26227745.854</v>
      </c>
      <c r="I16" s="12">
        <v>1205066.412</v>
      </c>
      <c r="J16" s="12">
        <v>89235.52</v>
      </c>
      <c r="K16" s="12">
        <v>1117285.736</v>
      </c>
      <c r="M16" s="27" t="s">
        <v>34</v>
      </c>
      <c r="N16" s="28">
        <v>7190160.461</v>
      </c>
      <c r="O16" s="28">
        <v>3679511.046</v>
      </c>
      <c r="P16" s="28">
        <v>83635.074</v>
      </c>
      <c r="Q16" s="28">
        <v>619287.656</v>
      </c>
    </row>
    <row r="17" spans="1:17" ht="15">
      <c r="A17" s="30" t="s">
        <v>35</v>
      </c>
      <c r="B17" s="18">
        <f t="shared" si="0"/>
        <v>458.40312623116193</v>
      </c>
      <c r="C17" s="18">
        <f t="shared" si="2"/>
        <v>661.0720959840246</v>
      </c>
      <c r="D17" s="18"/>
      <c r="E17" s="18"/>
      <c r="F17" s="8"/>
      <c r="G17" s="30" t="s">
        <v>35</v>
      </c>
      <c r="H17" s="12">
        <v>8470.593</v>
      </c>
      <c r="I17" s="12">
        <v>215927.205</v>
      </c>
      <c r="J17" s="12">
        <v>0</v>
      </c>
      <c r="K17" s="12">
        <v>0</v>
      </c>
      <c r="M17" s="27" t="s">
        <v>35</v>
      </c>
      <c r="N17" s="28">
        <v>18478.48</v>
      </c>
      <c r="O17" s="28">
        <v>326631.855</v>
      </c>
      <c r="P17" s="28">
        <v>0</v>
      </c>
      <c r="Q17" s="28">
        <v>0</v>
      </c>
    </row>
    <row r="18" spans="1:17" ht="15">
      <c r="A18" s="30" t="s">
        <v>36</v>
      </c>
      <c r="B18" s="18">
        <f t="shared" si="0"/>
        <v>4126.215392014752</v>
      </c>
      <c r="C18" s="18">
        <f t="shared" si="2"/>
        <v>738.1824946713268</v>
      </c>
      <c r="D18" s="18"/>
      <c r="E18" s="18">
        <f>(K18/Q18)*1000</f>
        <v>4461.125219405872</v>
      </c>
      <c r="F18" s="8"/>
      <c r="G18" s="30" t="s">
        <v>36</v>
      </c>
      <c r="H18" s="12">
        <v>2384658.545</v>
      </c>
      <c r="I18" s="12">
        <v>155013.288</v>
      </c>
      <c r="J18" s="12">
        <v>0</v>
      </c>
      <c r="K18" s="12">
        <v>14380.339</v>
      </c>
      <c r="M18" s="27" t="s">
        <v>36</v>
      </c>
      <c r="N18" s="28">
        <v>577928.76</v>
      </c>
      <c r="O18" s="28">
        <v>209993.178</v>
      </c>
      <c r="P18" s="28">
        <v>0</v>
      </c>
      <c r="Q18" s="28">
        <v>3223.478</v>
      </c>
    </row>
    <row r="19" spans="1:17" ht="15">
      <c r="A19" s="30" t="s">
        <v>37</v>
      </c>
      <c r="B19" s="18">
        <f t="shared" si="0"/>
        <v>1375.660185157772</v>
      </c>
      <c r="C19" s="18">
        <f t="shared" si="2"/>
        <v>218.2316222693921</v>
      </c>
      <c r="D19" s="18">
        <f t="shared" si="1"/>
        <v>711.0588511782292</v>
      </c>
      <c r="E19" s="18">
        <f>(K19/Q19)*1000</f>
        <v>692.113188984872</v>
      </c>
      <c r="F19" s="8"/>
      <c r="G19" s="30" t="s">
        <v>37</v>
      </c>
      <c r="H19" s="12">
        <v>12545.732</v>
      </c>
      <c r="I19" s="12">
        <v>16864.04</v>
      </c>
      <c r="J19" s="12">
        <v>4611446.772</v>
      </c>
      <c r="K19" s="12">
        <v>80.2</v>
      </c>
      <c r="M19" s="29" t="s">
        <v>37</v>
      </c>
      <c r="N19" s="28">
        <v>9119.79</v>
      </c>
      <c r="O19" s="28">
        <v>77275.877</v>
      </c>
      <c r="P19" s="28">
        <v>6485323.633</v>
      </c>
      <c r="Q19" s="28">
        <v>115.877</v>
      </c>
    </row>
    <row r="20" spans="1:17" ht="15">
      <c r="A20" s="30" t="s">
        <v>55</v>
      </c>
      <c r="B20" s="18">
        <f t="shared" si="0"/>
        <v>506.2888390080373</v>
      </c>
      <c r="C20" s="18">
        <f t="shared" si="2"/>
        <v>258.44080649868914</v>
      </c>
      <c r="D20" s="18"/>
      <c r="E20" s="18"/>
      <c r="F20" s="8"/>
      <c r="G20" s="30" t="s">
        <v>55</v>
      </c>
      <c r="H20" s="12">
        <v>54957.092</v>
      </c>
      <c r="I20" s="12">
        <v>171380.02</v>
      </c>
      <c r="J20" s="12">
        <v>0</v>
      </c>
      <c r="K20" s="12">
        <v>0</v>
      </c>
      <c r="M20" s="29" t="s">
        <v>55</v>
      </c>
      <c r="N20" s="28">
        <v>108548.891</v>
      </c>
      <c r="O20" s="28">
        <v>663130.65</v>
      </c>
      <c r="P20" s="28">
        <v>0</v>
      </c>
      <c r="Q20" s="28">
        <v>0</v>
      </c>
    </row>
    <row r="21" spans="1:17" ht="15">
      <c r="A21" s="30" t="s">
        <v>38</v>
      </c>
      <c r="B21" s="18">
        <f t="shared" si="0"/>
        <v>2081.1755545501387</v>
      </c>
      <c r="C21" s="18">
        <f t="shared" si="2"/>
        <v>264.1605748733005</v>
      </c>
      <c r="D21" s="18">
        <f t="shared" si="1"/>
        <v>843.8848599058554</v>
      </c>
      <c r="E21" s="18">
        <f>(K21/Q21)*1000</f>
        <v>2785.5922988505235</v>
      </c>
      <c r="F21" s="8"/>
      <c r="G21" s="30" t="s">
        <v>38</v>
      </c>
      <c r="H21" s="12">
        <v>763131.007</v>
      </c>
      <c r="I21" s="12">
        <v>53476.046</v>
      </c>
      <c r="J21" s="12">
        <v>2208434.172</v>
      </c>
      <c r="K21" s="12">
        <v>18847.181</v>
      </c>
      <c r="M21" s="27" t="s">
        <v>38</v>
      </c>
      <c r="N21" s="28">
        <v>366682.669</v>
      </c>
      <c r="O21" s="28">
        <v>202437.65</v>
      </c>
      <c r="P21" s="28">
        <v>2616985.18</v>
      </c>
      <c r="Q21" s="28">
        <v>6765.951</v>
      </c>
    </row>
    <row r="22" spans="1:17" ht="15">
      <c r="A22" s="30" t="s">
        <v>56</v>
      </c>
      <c r="B22" s="18"/>
      <c r="C22" s="18">
        <f t="shared" si="2"/>
        <v>254.05802444848786</v>
      </c>
      <c r="D22" s="18"/>
      <c r="E22" s="18"/>
      <c r="F22" s="8"/>
      <c r="G22" s="30" t="s">
        <v>56</v>
      </c>
      <c r="H22" s="12">
        <v>0</v>
      </c>
      <c r="I22" s="12">
        <v>49815.952</v>
      </c>
      <c r="J22" s="12">
        <v>0</v>
      </c>
      <c r="K22" s="12">
        <v>0</v>
      </c>
      <c r="M22" s="27" t="s">
        <v>56</v>
      </c>
      <c r="N22" s="28">
        <v>0</v>
      </c>
      <c r="O22" s="28">
        <v>196081.002</v>
      </c>
      <c r="P22" s="28">
        <v>0</v>
      </c>
      <c r="Q22" s="28">
        <v>0</v>
      </c>
    </row>
    <row r="23" spans="1:17" ht="15">
      <c r="A23" s="30" t="s">
        <v>39</v>
      </c>
      <c r="B23" s="18">
        <f t="shared" si="0"/>
        <v>1517.465630077202</v>
      </c>
      <c r="C23" s="18">
        <f t="shared" si="2"/>
        <v>216.3294222507386</v>
      </c>
      <c r="D23" s="18">
        <f t="shared" si="1"/>
        <v>1061.6198001071637</v>
      </c>
      <c r="E23" s="18">
        <f>(K23/Q23)*1000</f>
        <v>1503.4521239422838</v>
      </c>
      <c r="F23" s="8"/>
      <c r="G23" s="30" t="s">
        <v>39</v>
      </c>
      <c r="H23" s="12">
        <v>991819.331</v>
      </c>
      <c r="I23" s="12">
        <v>446987.991</v>
      </c>
      <c r="J23" s="12">
        <v>246914.529</v>
      </c>
      <c r="K23" s="12">
        <v>17896.84</v>
      </c>
      <c r="M23" s="27" t="s">
        <v>39</v>
      </c>
      <c r="N23" s="28">
        <v>653602.501</v>
      </c>
      <c r="O23" s="28">
        <v>2066237.622</v>
      </c>
      <c r="P23" s="28">
        <v>232582.822</v>
      </c>
      <c r="Q23" s="28">
        <v>11903.831</v>
      </c>
    </row>
    <row r="24" spans="1:17" ht="15">
      <c r="A24" s="30" t="s">
        <v>49</v>
      </c>
      <c r="B24" s="18">
        <f t="shared" si="0"/>
        <v>1812.6922894701381</v>
      </c>
      <c r="C24" s="18">
        <f t="shared" si="2"/>
        <v>655.8101007230717</v>
      </c>
      <c r="D24" s="18"/>
      <c r="E24" s="18"/>
      <c r="F24" s="8"/>
      <c r="G24" s="30" t="s">
        <v>49</v>
      </c>
      <c r="H24" s="12">
        <v>135556.956</v>
      </c>
      <c r="I24" s="12">
        <v>387523.898</v>
      </c>
      <c r="J24" s="12">
        <v>0</v>
      </c>
      <c r="K24" s="12">
        <v>0</v>
      </c>
      <c r="M24" s="27" t="s">
        <v>49</v>
      </c>
      <c r="N24" s="28">
        <v>74782.111</v>
      </c>
      <c r="O24" s="28">
        <v>590908.706</v>
      </c>
      <c r="P24" s="28">
        <v>0</v>
      </c>
      <c r="Q24" s="28">
        <v>0</v>
      </c>
    </row>
    <row r="25" spans="1:17" ht="15">
      <c r="A25" s="30" t="s">
        <v>41</v>
      </c>
      <c r="B25" s="18"/>
      <c r="C25" s="18">
        <f t="shared" si="2"/>
        <v>39.80773251285391</v>
      </c>
      <c r="D25" s="18">
        <f t="shared" si="1"/>
        <v>1259.6655614057765</v>
      </c>
      <c r="E25" s="18"/>
      <c r="F25" s="8"/>
      <c r="G25" s="30" t="s">
        <v>41</v>
      </c>
      <c r="H25" s="12">
        <v>0</v>
      </c>
      <c r="I25" s="12">
        <v>10757.98</v>
      </c>
      <c r="J25" s="12">
        <v>313647.271</v>
      </c>
      <c r="K25" s="12">
        <v>0</v>
      </c>
      <c r="M25" s="27" t="s">
        <v>41</v>
      </c>
      <c r="N25" s="28">
        <v>0</v>
      </c>
      <c r="O25" s="28">
        <v>270248.5</v>
      </c>
      <c r="P25" s="28">
        <v>248992.495</v>
      </c>
      <c r="Q25" s="28">
        <v>0</v>
      </c>
    </row>
    <row r="26" spans="1:17" ht="15">
      <c r="A26" s="30" t="s">
        <v>42</v>
      </c>
      <c r="B26" s="18">
        <f t="shared" si="0"/>
        <v>3205.348661616777</v>
      </c>
      <c r="C26" s="18"/>
      <c r="D26" s="18"/>
      <c r="E26" s="18"/>
      <c r="F26" s="8"/>
      <c r="G26" s="30" t="s">
        <v>42</v>
      </c>
      <c r="H26" s="12">
        <v>131.602</v>
      </c>
      <c r="I26" s="12">
        <v>0</v>
      </c>
      <c r="J26" s="12">
        <v>0</v>
      </c>
      <c r="K26" s="12">
        <v>0</v>
      </c>
      <c r="M26" s="27" t="s">
        <v>42</v>
      </c>
      <c r="N26" s="28">
        <v>41.057</v>
      </c>
      <c r="O26" s="28">
        <v>0</v>
      </c>
      <c r="P26" s="28">
        <v>0</v>
      </c>
      <c r="Q26" s="28">
        <v>0</v>
      </c>
    </row>
    <row r="27" spans="1:17" ht="15">
      <c r="A27" s="30" t="s">
        <v>43</v>
      </c>
      <c r="B27" s="18">
        <f t="shared" si="0"/>
        <v>13221.168846812157</v>
      </c>
      <c r="C27" s="18">
        <f t="shared" si="2"/>
        <v>45.636514097910045</v>
      </c>
      <c r="D27" s="18"/>
      <c r="E27" s="18">
        <f>(K27/Q27)*1000</f>
        <v>1324.2913385826773</v>
      </c>
      <c r="F27" s="8"/>
      <c r="G27" s="30" t="s">
        <v>43</v>
      </c>
      <c r="H27" s="12">
        <v>27220.853</v>
      </c>
      <c r="I27" s="12">
        <v>2032.178</v>
      </c>
      <c r="J27" s="12">
        <v>0</v>
      </c>
      <c r="K27" s="12">
        <v>134.548</v>
      </c>
      <c r="M27" s="27" t="s">
        <v>43</v>
      </c>
      <c r="N27" s="28">
        <v>2058.884</v>
      </c>
      <c r="O27" s="28">
        <v>44529.65</v>
      </c>
      <c r="P27" s="28">
        <v>0</v>
      </c>
      <c r="Q27" s="28">
        <v>101.6</v>
      </c>
    </row>
    <row r="28" spans="1:17" ht="15">
      <c r="A28" s="30" t="s">
        <v>45</v>
      </c>
      <c r="B28" s="18">
        <f t="shared" si="0"/>
        <v>19783.783783783783</v>
      </c>
      <c r="C28" s="18"/>
      <c r="D28" s="18"/>
      <c r="E28" s="18"/>
      <c r="F28" s="8"/>
      <c r="G28" s="30" t="s">
        <v>45</v>
      </c>
      <c r="H28" s="12">
        <v>1464</v>
      </c>
      <c r="I28" s="12">
        <v>0</v>
      </c>
      <c r="J28" s="12">
        <v>0</v>
      </c>
      <c r="K28" s="12">
        <v>0</v>
      </c>
      <c r="M28" s="27" t="s">
        <v>45</v>
      </c>
      <c r="N28" s="28">
        <v>74</v>
      </c>
      <c r="O28" s="28">
        <v>0</v>
      </c>
      <c r="P28" s="28">
        <v>0</v>
      </c>
      <c r="Q28" s="28">
        <v>0</v>
      </c>
    </row>
    <row r="29" spans="1:17" ht="15">
      <c r="A29" s="30" t="s">
        <v>57</v>
      </c>
      <c r="B29" s="18">
        <f t="shared" si="0"/>
        <v>813.2307174507023</v>
      </c>
      <c r="C29" s="18"/>
      <c r="D29" s="18"/>
      <c r="E29" s="18"/>
      <c r="F29" s="8"/>
      <c r="G29" s="30" t="s">
        <v>57</v>
      </c>
      <c r="H29" s="12">
        <v>46246.593</v>
      </c>
      <c r="I29" s="12">
        <v>0</v>
      </c>
      <c r="J29" s="12">
        <v>0</v>
      </c>
      <c r="K29" s="12">
        <v>0</v>
      </c>
      <c r="M29" s="27" t="s">
        <v>58</v>
      </c>
      <c r="N29" s="28">
        <v>56867.74</v>
      </c>
      <c r="O29" s="28">
        <v>0</v>
      </c>
      <c r="P29" s="28">
        <v>0</v>
      </c>
      <c r="Q29" s="28">
        <v>0</v>
      </c>
    </row>
    <row r="30" spans="1:17" ht="15">
      <c r="A30" s="22" t="s">
        <v>13</v>
      </c>
      <c r="B30" s="18">
        <f>(H30/N30)*1000</f>
        <v>3237.679178519106</v>
      </c>
      <c r="C30" s="18">
        <f t="shared" si="2"/>
        <v>284.9643225587917</v>
      </c>
      <c r="D30" s="18">
        <f t="shared" si="1"/>
        <v>710.6447176171578</v>
      </c>
      <c r="E30" s="18">
        <f>(K30/Q30)*1000</f>
        <v>1935.2708998381672</v>
      </c>
      <c r="G30" s="22" t="s">
        <v>13</v>
      </c>
      <c r="H30" s="18">
        <f>SUM(H2:H29)</f>
        <v>44013821.377000004</v>
      </c>
      <c r="I30" s="18">
        <f>SUM(I2:I29)</f>
        <v>4593714.039000001</v>
      </c>
      <c r="J30" s="18">
        <f>SUM(J2:J29)</f>
        <v>18286566.452</v>
      </c>
      <c r="K30" s="18">
        <f>SUM(K2:K29)</f>
        <v>1496013.306</v>
      </c>
      <c r="M30" s="23" t="s">
        <v>13</v>
      </c>
      <c r="N30" s="11">
        <f>SUM(N2:N29)</f>
        <v>13594250.372</v>
      </c>
      <c r="O30" s="11">
        <f>SUM(O2:O29)</f>
        <v>16120312.879</v>
      </c>
      <c r="P30" s="11">
        <f>SUM(P2:P29)</f>
        <v>25732361.05</v>
      </c>
      <c r="Q30" s="11">
        <f>SUM(Q2:Q29)</f>
        <v>773025.2679999999</v>
      </c>
    </row>
    <row r="31" spans="12:14" ht="12.75">
      <c r="L31" s="1">
        <v>727120.9230000001</v>
      </c>
      <c r="N31" s="3"/>
    </row>
    <row r="32" ht="12.75">
      <c r="L32" s="1">
        <v>0</v>
      </c>
    </row>
    <row r="33" ht="12.75">
      <c r="L33" s="1">
        <v>28545.246</v>
      </c>
    </row>
    <row r="34" ht="12.75">
      <c r="L34" s="1">
        <v>1181900.56</v>
      </c>
    </row>
    <row r="35" ht="12.75">
      <c r="L35" s="1">
        <v>2327971.284</v>
      </c>
    </row>
    <row r="36" ht="12.75">
      <c r="L36" s="1">
        <v>542161.3290000001</v>
      </c>
    </row>
    <row r="37" ht="12.75">
      <c r="L37" s="1">
        <v>28384.803999999996</v>
      </c>
    </row>
    <row r="38" ht="12.75">
      <c r="L38" s="1">
        <v>128448.435</v>
      </c>
    </row>
    <row r="39" ht="12.75">
      <c r="L39" s="1">
        <v>224586.41400000002</v>
      </c>
    </row>
    <row r="40" ht="12.75">
      <c r="L40" s="1">
        <v>59980.85599999999</v>
      </c>
    </row>
    <row r="41" ht="12.75">
      <c r="L41" s="1">
        <v>16581.435</v>
      </c>
    </row>
    <row r="42" ht="12.75">
      <c r="L42" s="1">
        <v>34.372</v>
      </c>
    </row>
    <row r="43" ht="12.75">
      <c r="L43" s="1">
        <v>290716.572</v>
      </c>
    </row>
    <row r="44" ht="12.75">
      <c r="L44" s="1">
        <v>1942581.488</v>
      </c>
    </row>
    <row r="45" ht="12.75">
      <c r="L45" s="1">
        <v>6451357.688999999</v>
      </c>
    </row>
    <row r="46" ht="12.75">
      <c r="L46" s="1">
        <v>18958906.049999997</v>
      </c>
    </row>
    <row r="47" ht="12.75">
      <c r="L47" s="1">
        <v>88036.442</v>
      </c>
    </row>
    <row r="48" ht="12.75">
      <c r="L48" s="1">
        <v>842122.553</v>
      </c>
    </row>
    <row r="49" ht="12.75">
      <c r="L49" s="1">
        <v>9025.972</v>
      </c>
    </row>
    <row r="50" ht="12.75">
      <c r="L50" s="1">
        <v>2830006.717</v>
      </c>
    </row>
    <row r="51" ht="12.75">
      <c r="L51" s="1">
        <v>1191185.808</v>
      </c>
    </row>
    <row r="52" ht="12.75">
      <c r="L52" s="1">
        <v>1.052</v>
      </c>
    </row>
    <row r="53" ht="12.75">
      <c r="L53" s="1">
        <v>272890.08300000004</v>
      </c>
    </row>
    <row r="54" ht="12.75">
      <c r="L54" s="1">
        <v>114236.81000000001</v>
      </c>
    </row>
    <row r="55" ht="12.75">
      <c r="L55" s="1">
        <v>410.171</v>
      </c>
    </row>
    <row r="56" ht="12.75">
      <c r="L56" s="1">
        <v>668.8510000000001</v>
      </c>
    </row>
    <row r="57" ht="12.75">
      <c r="L57" s="1">
        <v>0</v>
      </c>
    </row>
    <row r="58" ht="12.75">
      <c r="L58" s="1">
        <v>7061.165</v>
      </c>
    </row>
    <row r="59" ht="12.75">
      <c r="L59" s="1">
        <v>155123.70899999997</v>
      </c>
    </row>
    <row r="60" ht="12.75">
      <c r="L60" s="1">
        <v>38455612.158</v>
      </c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V.</dc:creator>
  <cp:keywords/>
  <dc:description/>
  <cp:lastModifiedBy>TECMAR</cp:lastModifiedBy>
  <cp:lastPrinted>2021-02-11T14:19:48Z</cp:lastPrinted>
  <dcterms:created xsi:type="dcterms:W3CDTF">2000-07-04T20:04:09Z</dcterms:created>
  <dcterms:modified xsi:type="dcterms:W3CDTF">2023-07-03T18:46:39Z</dcterms:modified>
  <cp:category/>
  <cp:version/>
  <cp:contentType/>
  <cp:contentStatus/>
</cp:coreProperties>
</file>