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io/Desktop/RESPALDO PC/2021/5 ANALISIS ESTADISTICAS PORTUARIAS 2021/Cuadros/"/>
    </mc:Choice>
  </mc:AlternateContent>
  <xr:revisionPtr revIDLastSave="0" documentId="13_ncr:1_{85AFA6B3-DE17-764F-8B83-9CB3A55DCA0E}" xr6:coauthVersionLast="47" xr6:coauthVersionMax="47" xr10:uidLastSave="{00000000-0000-0000-0000-000000000000}"/>
  <bookViews>
    <workbookView xWindow="19200" yWindow="500" windowWidth="29920" windowHeight="20820" tabRatio="632" xr2:uid="{00000000-000D-0000-FFFF-FFFF00000000}"/>
  </bookViews>
  <sheets>
    <sheet name="CUADRO 2.1" sheetId="3" r:id="rId1"/>
    <sheet name="GRAFICO1" sheetId="136" r:id="rId2"/>
    <sheet name="GRAFICO2" sheetId="33384" r:id="rId3"/>
    <sheet name="CUADRO 2.2" sheetId="132" r:id="rId4"/>
    <sheet name="CUADRO 2.3" sheetId="62280" r:id="rId5"/>
    <sheet name="GRAFICO3" sheetId="1514" r:id="rId6"/>
    <sheet name="GRAFICO4" sheetId="63560" r:id="rId7"/>
    <sheet name="CUADRO 2.4" sheetId="64842" r:id="rId8"/>
    <sheet name="GRAFICO5" sheetId="35032" r:id="rId9"/>
    <sheet name="GRAFICO6" sheetId="1517" r:id="rId10"/>
    <sheet name="CUADRO 2.5" sheetId="64840" r:id="rId11"/>
    <sheet name="GRAFICO7" sheetId="64843" r:id="rId12"/>
    <sheet name="GRAFICO8" sheetId="584" r:id="rId13"/>
    <sheet name="CUADRO 2.6" sheetId="1515" r:id="rId14"/>
    <sheet name="CUADRO 2.7" sheetId="36312" r:id="rId15"/>
    <sheet name="GRAFICO9" sheetId="64844" r:id="rId16"/>
    <sheet name="GRAFICO10" sheetId="1864" r:id="rId17"/>
    <sheet name="CUADRO 2.8" sheetId="64841" r:id="rId18"/>
    <sheet name="CUADRO 2.9" sheetId="64845" r:id="rId19"/>
    <sheet name="GRAFICO11" sheetId="3144" r:id="rId20"/>
    <sheet name="CUADRO 2.10" sheetId="64846" r:id="rId21"/>
    <sheet name="GRAFICO12" sheetId="37592" r:id="rId22"/>
  </sheets>
  <externalReferences>
    <externalReference r:id="rId23"/>
  </externalReferences>
  <definedNames>
    <definedName name="_xlnm.Print_Area" localSheetId="0">'CUADRO 2.1'!$B$1:$O$38</definedName>
    <definedName name="_xlnm.Print_Area" localSheetId="20">'CUADRO 2.10'!$B$1:$O$38</definedName>
    <definedName name="_xlnm.Print_Area" localSheetId="3">'CUADRO 2.2'!$B$1:$AC$39</definedName>
    <definedName name="_xlnm.Print_Area" localSheetId="4">'CUADRO 2.3'!$B$1:$O$36</definedName>
    <definedName name="_xlnm.Print_Area" localSheetId="7">'CUADRO 2.4'!$B$1:$AC$39</definedName>
    <definedName name="_xlnm.Print_Area" localSheetId="10">'CUADRO 2.5'!$B$1:$Q$42</definedName>
    <definedName name="_xlnm.Print_Area" localSheetId="13">'CUADRO 2.6'!$B$1:$O$25</definedName>
    <definedName name="_xlnm.Print_Area" localSheetId="14">'CUADRO 2.7'!$B$1:$H$37</definedName>
    <definedName name="_xlnm.Print_Area" localSheetId="17">'CUADRO 2.8'!$B$2:$H$25</definedName>
    <definedName name="_xlnm.Print_Area" localSheetId="18">'CUADRO 2.9'!$B$1:$O$37</definedName>
    <definedName name="_xlnm.Print_Area" localSheetId="1">GRAFICO1!$E$2:$N$32</definedName>
    <definedName name="_xlnm.Print_Area" localSheetId="16">GRAFICO10!$A$1:$J$4</definedName>
    <definedName name="_xlnm.Print_Area" localSheetId="19">GRAFICO11!$E$2:$N$31</definedName>
    <definedName name="_xlnm.Print_Area" localSheetId="21">GRAFICO12!$E$3:$N$32</definedName>
    <definedName name="_xlnm.Print_Area" localSheetId="2">GRAFICO2!$E$2:$N$32</definedName>
    <definedName name="_xlnm.Print_Area" localSheetId="5">GRAFICO3!$E$1:$N$31</definedName>
    <definedName name="_xlnm.Print_Area" localSheetId="6">GRAFICO4!$E$2:$N$30</definedName>
    <definedName name="_xlnm.Print_Area" localSheetId="8">GRAFICO5!$F$2:$P$33</definedName>
    <definedName name="_xlnm.Print_Area" localSheetId="9">GRAFICO6!$F$2:$O$34</definedName>
    <definedName name="_xlnm.Print_Area" localSheetId="11">GRAFICO7!$B$12:$J$42</definedName>
    <definedName name="_xlnm.Print_Area" localSheetId="12">GRAFICO8!$B$18:$J$50</definedName>
    <definedName name="_xlnm.Print_Area" localSheetId="15">GRAFICO9!$E$3:$N$30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584" l="1"/>
  <c r="P11" i="584" s="1"/>
  <c r="P22" i="584" l="1"/>
  <c r="P18" i="584"/>
  <c r="P14" i="584"/>
  <c r="P10" i="584"/>
  <c r="P21" i="584"/>
  <c r="P17" i="584"/>
  <c r="P13" i="584"/>
  <c r="P24" i="584"/>
  <c r="P20" i="584"/>
  <c r="P16" i="584"/>
  <c r="P12" i="584"/>
  <c r="P23" i="584"/>
  <c r="P19" i="584"/>
  <c r="P15" i="584"/>
  <c r="Q8" i="64840"/>
  <c r="D36" i="64840"/>
  <c r="E36" i="64840"/>
  <c r="F36" i="64840"/>
  <c r="G36" i="64840"/>
  <c r="H36" i="64840"/>
  <c r="I36" i="64840"/>
  <c r="J36" i="64840"/>
  <c r="L36" i="64840"/>
  <c r="K36" i="64840"/>
  <c r="M36" i="64840"/>
  <c r="N36" i="64840"/>
  <c r="O36" i="64840"/>
  <c r="Q23" i="584" l="1"/>
  <c r="Q18" i="584"/>
  <c r="Q14" i="584"/>
  <c r="Q22" i="584"/>
  <c r="Q21" i="584"/>
  <c r="Q17" i="584"/>
  <c r="Q13" i="584"/>
  <c r="Q16" i="584"/>
  <c r="Q12" i="584"/>
  <c r="Q19" i="584"/>
  <c r="Q15" i="584"/>
  <c r="Q11" i="584"/>
  <c r="Q20" i="584"/>
  <c r="P36" i="64840"/>
  <c r="AA32" i="132"/>
  <c r="Z32" i="132"/>
  <c r="X32" i="132"/>
  <c r="V32" i="132"/>
  <c r="T32" i="132"/>
  <c r="R32" i="132"/>
  <c r="P32" i="132"/>
  <c r="N32" i="132"/>
  <c r="L32" i="132"/>
  <c r="J32" i="132"/>
  <c r="J33" i="132"/>
  <c r="H32" i="132"/>
  <c r="F32" i="132"/>
  <c r="D32" i="132"/>
  <c r="O31" i="3"/>
  <c r="O32" i="3"/>
  <c r="AB32" i="132" l="1"/>
  <c r="AC32" i="132" s="1"/>
  <c r="C21" i="3144"/>
  <c r="C22" i="3144"/>
  <c r="C23" i="3144"/>
  <c r="C24" i="3144"/>
  <c r="C25" i="3144"/>
  <c r="C26" i="3144"/>
  <c r="C27" i="3144"/>
  <c r="C28" i="3144"/>
  <c r="C29" i="3144"/>
  <c r="H17" i="64841" l="1"/>
  <c r="O26" i="64846" l="1"/>
  <c r="C21" i="37592" s="1"/>
  <c r="O27" i="64846"/>
  <c r="C22" i="37592" s="1"/>
  <c r="O28" i="64846"/>
  <c r="C23" i="37592" s="1"/>
  <c r="O29" i="64846"/>
  <c r="C24" i="37592" s="1"/>
  <c r="O30" i="64846"/>
  <c r="C25" i="37592" s="1"/>
  <c r="O31" i="64846"/>
  <c r="C26" i="37592" s="1"/>
  <c r="O32" i="64846"/>
  <c r="C27" i="37592" s="1"/>
  <c r="O33" i="64846"/>
  <c r="C28" i="37592" s="1"/>
  <c r="O34" i="64846"/>
  <c r="C29" i="37592" s="1"/>
  <c r="O35" i="64846"/>
  <c r="C30" i="37592" s="1"/>
  <c r="H30" i="36312" l="1"/>
  <c r="H27" i="36312"/>
  <c r="O11" i="1515"/>
  <c r="O12" i="1515"/>
  <c r="O13" i="1515"/>
  <c r="O14" i="1515"/>
  <c r="Q22" i="64840"/>
  <c r="Q23" i="64840"/>
  <c r="Q24" i="64840"/>
  <c r="Q25" i="64840"/>
  <c r="Q26" i="64840"/>
  <c r="Q27" i="64840"/>
  <c r="Q28" i="64840"/>
  <c r="Q29" i="64840"/>
  <c r="Q30" i="64840"/>
  <c r="Q31" i="64840"/>
  <c r="Q32" i="64840"/>
  <c r="Q33" i="64840"/>
  <c r="Q21" i="64840"/>
  <c r="O23" i="62280" l="1"/>
  <c r="C18" i="63560" s="1"/>
  <c r="O24" i="62280"/>
  <c r="C19" i="63560" s="1"/>
  <c r="O25" i="62280"/>
  <c r="C20" i="63560" s="1"/>
  <c r="O26" i="62280"/>
  <c r="C21" i="63560" s="1"/>
  <c r="O27" i="62280"/>
  <c r="C22" i="63560" s="1"/>
  <c r="O28" i="62280"/>
  <c r="C23" i="63560" s="1"/>
  <c r="O29" i="62280"/>
  <c r="C24" i="63560" s="1"/>
  <c r="O30" i="62280"/>
  <c r="C25" i="63560" s="1"/>
  <c r="O31" i="62280"/>
  <c r="C26" i="63560" s="1"/>
  <c r="O32" i="62280"/>
  <c r="C27" i="63560" s="1"/>
  <c r="O33" i="62280"/>
  <c r="C28" i="63560" s="1"/>
  <c r="O34" i="62280"/>
  <c r="C29" i="63560" s="1"/>
  <c r="AB32" i="64842" l="1"/>
  <c r="AA33" i="64842"/>
  <c r="C26" i="1517" s="1"/>
  <c r="AB29" i="64842"/>
  <c r="D22" i="1517" s="1"/>
  <c r="AA29" i="64842"/>
  <c r="AA30" i="64842"/>
  <c r="C23" i="1517" s="1"/>
  <c r="AA32" i="64842"/>
  <c r="C25" i="1517" s="1"/>
  <c r="AA28" i="64842"/>
  <c r="C21" i="1517" s="1"/>
  <c r="AA35" i="64842"/>
  <c r="C28" i="1517" s="1"/>
  <c r="AA31" i="64842"/>
  <c r="C24" i="1517" s="1"/>
  <c r="AA34" i="64842"/>
  <c r="C27" i="1517" s="1"/>
  <c r="Z10" i="132"/>
  <c r="Z11" i="132"/>
  <c r="Z12" i="132"/>
  <c r="Z13" i="132"/>
  <c r="Z14" i="132"/>
  <c r="Z15" i="132"/>
  <c r="Z16" i="132"/>
  <c r="Z17" i="132"/>
  <c r="Z18" i="132"/>
  <c r="Z19" i="132"/>
  <c r="Z20" i="132"/>
  <c r="Z21" i="132"/>
  <c r="Z22" i="132"/>
  <c r="Z23" i="132"/>
  <c r="Z24" i="132"/>
  <c r="Z25" i="132"/>
  <c r="Z26" i="132"/>
  <c r="Z27" i="132"/>
  <c r="Z28" i="132"/>
  <c r="Z29" i="132"/>
  <c r="Z30" i="132"/>
  <c r="Z31" i="132"/>
  <c r="Z33" i="132"/>
  <c r="Z34" i="132"/>
  <c r="Z35" i="132"/>
  <c r="Z36" i="132"/>
  <c r="X10" i="132"/>
  <c r="X11" i="132"/>
  <c r="X12" i="132"/>
  <c r="X13" i="132"/>
  <c r="X14" i="132"/>
  <c r="X15" i="132"/>
  <c r="X16" i="132"/>
  <c r="X17" i="132"/>
  <c r="X18" i="132"/>
  <c r="X19" i="132"/>
  <c r="X20" i="132"/>
  <c r="X21" i="132"/>
  <c r="X22" i="132"/>
  <c r="X23" i="132"/>
  <c r="X24" i="132"/>
  <c r="X25" i="132"/>
  <c r="X26" i="132"/>
  <c r="X27" i="132"/>
  <c r="X28" i="132"/>
  <c r="X29" i="132"/>
  <c r="X30" i="132"/>
  <c r="X31" i="132"/>
  <c r="X33" i="132"/>
  <c r="X34" i="132"/>
  <c r="X35" i="132"/>
  <c r="X36" i="132"/>
  <c r="V10" i="132"/>
  <c r="V11" i="132"/>
  <c r="V12" i="132"/>
  <c r="V13" i="132"/>
  <c r="V14" i="132"/>
  <c r="V15" i="132"/>
  <c r="V16" i="132"/>
  <c r="V17" i="132"/>
  <c r="V18" i="132"/>
  <c r="V19" i="132"/>
  <c r="V20" i="132"/>
  <c r="V21" i="132"/>
  <c r="V22" i="132"/>
  <c r="V23" i="132"/>
  <c r="V24" i="132"/>
  <c r="V25" i="132"/>
  <c r="V26" i="132"/>
  <c r="V27" i="132"/>
  <c r="V28" i="132"/>
  <c r="V29" i="132"/>
  <c r="V30" i="132"/>
  <c r="V31" i="132"/>
  <c r="V33" i="132"/>
  <c r="V34" i="132"/>
  <c r="V35" i="132"/>
  <c r="V36" i="132"/>
  <c r="T10" i="132"/>
  <c r="T11" i="132"/>
  <c r="T12" i="132"/>
  <c r="T13" i="132"/>
  <c r="T14" i="132"/>
  <c r="T15" i="132"/>
  <c r="T16" i="132"/>
  <c r="T17" i="132"/>
  <c r="T18" i="132"/>
  <c r="T19" i="132"/>
  <c r="T20" i="132"/>
  <c r="T21" i="132"/>
  <c r="T22" i="132"/>
  <c r="T23" i="132"/>
  <c r="T24" i="132"/>
  <c r="T25" i="132"/>
  <c r="T26" i="132"/>
  <c r="T27" i="132"/>
  <c r="T28" i="132"/>
  <c r="T29" i="132"/>
  <c r="T30" i="132"/>
  <c r="T31" i="132"/>
  <c r="T33" i="132"/>
  <c r="T34" i="132"/>
  <c r="T35" i="132"/>
  <c r="T36" i="132"/>
  <c r="R10" i="132"/>
  <c r="R11" i="132"/>
  <c r="R12" i="132"/>
  <c r="R13" i="132"/>
  <c r="R14" i="132"/>
  <c r="R15" i="132"/>
  <c r="R16" i="132"/>
  <c r="R17" i="132"/>
  <c r="R18" i="132"/>
  <c r="R19" i="132"/>
  <c r="R20" i="132"/>
  <c r="R21" i="132"/>
  <c r="R22" i="132"/>
  <c r="R23" i="132"/>
  <c r="R24" i="132"/>
  <c r="R25" i="132"/>
  <c r="R26" i="132"/>
  <c r="R27" i="132"/>
  <c r="R28" i="132"/>
  <c r="R29" i="132"/>
  <c r="R30" i="132"/>
  <c r="R31" i="132"/>
  <c r="R33" i="132"/>
  <c r="R34" i="132"/>
  <c r="R35" i="132"/>
  <c r="R36" i="132"/>
  <c r="P10" i="132"/>
  <c r="P11" i="132"/>
  <c r="P12" i="132"/>
  <c r="P13" i="132"/>
  <c r="P14" i="132"/>
  <c r="P15" i="132"/>
  <c r="P16" i="132"/>
  <c r="P17" i="132"/>
  <c r="P18" i="132"/>
  <c r="P19" i="132"/>
  <c r="P20" i="132"/>
  <c r="P21" i="132"/>
  <c r="P22" i="132"/>
  <c r="P23" i="132"/>
  <c r="P24" i="132"/>
  <c r="P25" i="132"/>
  <c r="P26" i="132"/>
  <c r="P27" i="132"/>
  <c r="P28" i="132"/>
  <c r="P29" i="132"/>
  <c r="P30" i="132"/>
  <c r="P31" i="132"/>
  <c r="P33" i="132"/>
  <c r="P34" i="132"/>
  <c r="P35" i="132"/>
  <c r="P36" i="132"/>
  <c r="N10" i="132"/>
  <c r="N11" i="132"/>
  <c r="N12" i="132"/>
  <c r="N13" i="132"/>
  <c r="N14" i="132"/>
  <c r="N15" i="132"/>
  <c r="N16" i="132"/>
  <c r="N17" i="132"/>
  <c r="N18" i="132"/>
  <c r="N19" i="132"/>
  <c r="N20" i="132"/>
  <c r="N21" i="132"/>
  <c r="N22" i="132"/>
  <c r="N23" i="132"/>
  <c r="N24" i="132"/>
  <c r="N25" i="132"/>
  <c r="N26" i="132"/>
  <c r="N27" i="132"/>
  <c r="N28" i="132"/>
  <c r="N29" i="132"/>
  <c r="N30" i="132"/>
  <c r="N31" i="132"/>
  <c r="N33" i="132"/>
  <c r="N34" i="132"/>
  <c r="N35" i="132"/>
  <c r="N36" i="132"/>
  <c r="L10" i="132"/>
  <c r="L11" i="132"/>
  <c r="L12" i="132"/>
  <c r="L13" i="132"/>
  <c r="L14" i="132"/>
  <c r="L15" i="132"/>
  <c r="L16" i="132"/>
  <c r="L17" i="132"/>
  <c r="L18" i="132"/>
  <c r="L19" i="132"/>
  <c r="L20" i="132"/>
  <c r="L21" i="132"/>
  <c r="L22" i="132"/>
  <c r="L23" i="132"/>
  <c r="L24" i="132"/>
  <c r="L25" i="132"/>
  <c r="L26" i="132"/>
  <c r="L27" i="132"/>
  <c r="L28" i="132"/>
  <c r="L29" i="132"/>
  <c r="L30" i="132"/>
  <c r="L31" i="132"/>
  <c r="L33" i="132"/>
  <c r="L34" i="132"/>
  <c r="L35" i="132"/>
  <c r="L36" i="132"/>
  <c r="J10" i="132"/>
  <c r="J11" i="132"/>
  <c r="J12" i="132"/>
  <c r="J13" i="132"/>
  <c r="J14" i="132"/>
  <c r="J15" i="132"/>
  <c r="J16" i="132"/>
  <c r="J17" i="132"/>
  <c r="J18" i="132"/>
  <c r="J19" i="132"/>
  <c r="J20" i="132"/>
  <c r="J21" i="132"/>
  <c r="J22" i="132"/>
  <c r="J23" i="132"/>
  <c r="J24" i="132"/>
  <c r="J25" i="132"/>
  <c r="J26" i="132"/>
  <c r="J27" i="132"/>
  <c r="J28" i="132"/>
  <c r="J29" i="132"/>
  <c r="J30" i="132"/>
  <c r="J31" i="132"/>
  <c r="J34" i="132"/>
  <c r="J35" i="132"/>
  <c r="J36" i="132"/>
  <c r="H10" i="132"/>
  <c r="H11" i="132"/>
  <c r="H12" i="132"/>
  <c r="H13" i="132"/>
  <c r="H14" i="132"/>
  <c r="H15" i="132"/>
  <c r="H16" i="132"/>
  <c r="H17" i="132"/>
  <c r="H18" i="132"/>
  <c r="H19" i="132"/>
  <c r="H20" i="132"/>
  <c r="H21" i="132"/>
  <c r="H22" i="132"/>
  <c r="H23" i="132"/>
  <c r="H24" i="132"/>
  <c r="H25" i="132"/>
  <c r="H26" i="132"/>
  <c r="H27" i="132"/>
  <c r="H28" i="132"/>
  <c r="H29" i="132"/>
  <c r="H30" i="132"/>
  <c r="H31" i="132"/>
  <c r="H33" i="132"/>
  <c r="H34" i="132"/>
  <c r="H35" i="132"/>
  <c r="H36" i="132"/>
  <c r="H9" i="132"/>
  <c r="J9" i="132" s="1"/>
  <c r="L9" i="132" s="1"/>
  <c r="N9" i="132" s="1"/>
  <c r="P9" i="132" s="1"/>
  <c r="R9" i="132" s="1"/>
  <c r="T9" i="132" s="1"/>
  <c r="V9" i="132" s="1"/>
  <c r="X9" i="132" s="1"/>
  <c r="Z9" i="132" s="1"/>
  <c r="F10" i="132"/>
  <c r="F11" i="132"/>
  <c r="F12" i="132"/>
  <c r="F13" i="132"/>
  <c r="F14" i="132"/>
  <c r="F15" i="132"/>
  <c r="F16" i="132"/>
  <c r="F17" i="132"/>
  <c r="F18" i="132"/>
  <c r="F19" i="132"/>
  <c r="F20" i="132"/>
  <c r="F21" i="132"/>
  <c r="F22" i="132"/>
  <c r="F23" i="132"/>
  <c r="F24" i="132"/>
  <c r="F25" i="132"/>
  <c r="F26" i="132"/>
  <c r="F27" i="132"/>
  <c r="F28" i="132"/>
  <c r="F29" i="132"/>
  <c r="F30" i="132"/>
  <c r="F31" i="132"/>
  <c r="F33" i="132"/>
  <c r="F34" i="132"/>
  <c r="F35" i="132"/>
  <c r="F36" i="132"/>
  <c r="F9" i="132"/>
  <c r="D10" i="132"/>
  <c r="D11" i="132"/>
  <c r="D12" i="132"/>
  <c r="D13" i="132"/>
  <c r="D14" i="132"/>
  <c r="D15" i="132"/>
  <c r="D16" i="132"/>
  <c r="D17" i="132"/>
  <c r="D18" i="132"/>
  <c r="D19" i="132"/>
  <c r="D20" i="132"/>
  <c r="D21" i="132"/>
  <c r="D22" i="132"/>
  <c r="D23" i="132"/>
  <c r="D24" i="132"/>
  <c r="D25" i="132"/>
  <c r="D26" i="132"/>
  <c r="D27" i="132"/>
  <c r="D28" i="132"/>
  <c r="D29" i="132"/>
  <c r="D30" i="132"/>
  <c r="D31" i="132"/>
  <c r="D33" i="132"/>
  <c r="D34" i="132"/>
  <c r="D35" i="132"/>
  <c r="D36" i="132"/>
  <c r="D9" i="132"/>
  <c r="AA34" i="132"/>
  <c r="O33" i="3"/>
  <c r="C27" i="33384" s="1"/>
  <c r="O34" i="3"/>
  <c r="C28" i="33384" s="1"/>
  <c r="O35" i="3"/>
  <c r="C29" i="33384" s="1"/>
  <c r="AC29" i="64842" l="1"/>
  <c r="C22" i="1517"/>
  <c r="AC32" i="64842"/>
  <c r="D25" i="1517"/>
  <c r="AB35" i="132"/>
  <c r="AB34" i="132"/>
  <c r="AC34" i="132" s="1"/>
  <c r="AB36" i="132"/>
  <c r="AA35" i="132"/>
  <c r="AA36" i="132"/>
  <c r="AC35" i="132" l="1"/>
  <c r="AC36" i="132"/>
  <c r="AB28" i="64842" l="1"/>
  <c r="AB30" i="64842"/>
  <c r="AB31" i="64842"/>
  <c r="AB33" i="64842"/>
  <c r="AB34" i="64842"/>
  <c r="AB35" i="64842"/>
  <c r="AC33" i="64842" l="1"/>
  <c r="D26" i="1517"/>
  <c r="AC31" i="64842"/>
  <c r="D24" i="1517"/>
  <c r="AC30" i="64842"/>
  <c r="D23" i="1517"/>
  <c r="AC28" i="64842"/>
  <c r="D21" i="1517"/>
  <c r="AC35" i="64842"/>
  <c r="D28" i="1517"/>
  <c r="AC34" i="64842"/>
  <c r="D27" i="1517"/>
  <c r="AB10" i="64842"/>
  <c r="AB11" i="64842"/>
  <c r="AB12" i="64842"/>
  <c r="AB13" i="64842"/>
  <c r="AB14" i="64842"/>
  <c r="D7" i="1517" s="1"/>
  <c r="AB15" i="64842"/>
  <c r="D8" i="1517" s="1"/>
  <c r="AB16" i="64842"/>
  <c r="D9" i="1517" s="1"/>
  <c r="AB17" i="64842"/>
  <c r="D10" i="1517" s="1"/>
  <c r="AB18" i="64842"/>
  <c r="D11" i="1517" s="1"/>
  <c r="AB19" i="64842"/>
  <c r="D12" i="1517" s="1"/>
  <c r="AB20" i="64842"/>
  <c r="D13" i="1517" s="1"/>
  <c r="AB21" i="64842"/>
  <c r="D14" i="1517" s="1"/>
  <c r="AB22" i="64842"/>
  <c r="D15" i="1517" s="1"/>
  <c r="AB23" i="64842"/>
  <c r="D16" i="1517" s="1"/>
  <c r="AB24" i="64842"/>
  <c r="D17" i="1517" s="1"/>
  <c r="AB25" i="64842"/>
  <c r="D18" i="1517" s="1"/>
  <c r="AB26" i="64842"/>
  <c r="D19" i="1517" s="1"/>
  <c r="AB27" i="64842"/>
  <c r="D20" i="1517" s="1"/>
  <c r="AB36" i="64842"/>
  <c r="D29" i="1517" s="1"/>
  <c r="AA10" i="64842"/>
  <c r="AA11" i="64842"/>
  <c r="AA12" i="64842"/>
  <c r="AA13" i="64842"/>
  <c r="AA14" i="64842"/>
  <c r="C7" i="1517" s="1"/>
  <c r="AA15" i="64842"/>
  <c r="C8" i="1517" s="1"/>
  <c r="AA16" i="64842"/>
  <c r="C9" i="1517" s="1"/>
  <c r="AA17" i="64842"/>
  <c r="C10" i="1517" s="1"/>
  <c r="AA18" i="64842"/>
  <c r="C11" i="1517" s="1"/>
  <c r="AA19" i="64842"/>
  <c r="C12" i="1517" s="1"/>
  <c r="AA20" i="64842"/>
  <c r="C13" i="1517" s="1"/>
  <c r="AA21" i="64842"/>
  <c r="C14" i="1517" s="1"/>
  <c r="AA22" i="64842"/>
  <c r="C15" i="1517" s="1"/>
  <c r="AA23" i="64842"/>
  <c r="C16" i="1517" s="1"/>
  <c r="AA24" i="64842"/>
  <c r="C17" i="1517" s="1"/>
  <c r="AA25" i="64842"/>
  <c r="C18" i="1517" s="1"/>
  <c r="AA26" i="64842"/>
  <c r="C19" i="1517" s="1"/>
  <c r="AA27" i="64842"/>
  <c r="C20" i="1517" s="1"/>
  <c r="AA36" i="64842"/>
  <c r="C29" i="1517" s="1"/>
  <c r="AA12" i="132"/>
  <c r="AA11" i="132"/>
  <c r="AA10" i="132"/>
  <c r="AC18" i="64842" l="1"/>
  <c r="AC27" i="64842"/>
  <c r="AC23" i="64842"/>
  <c r="AC19" i="64842"/>
  <c r="AC15" i="64842"/>
  <c r="AC11" i="64842"/>
  <c r="AC14" i="64842"/>
  <c r="AC24" i="64842"/>
  <c r="AC20" i="64842"/>
  <c r="AC16" i="64842"/>
  <c r="AC12" i="64842"/>
  <c r="AC36" i="64842"/>
  <c r="AC25" i="64842"/>
  <c r="AC13" i="64842"/>
  <c r="AC26" i="64842"/>
  <c r="AC22" i="64842"/>
  <c r="AC10" i="64842"/>
  <c r="AC21" i="64842"/>
  <c r="AC17" i="64842"/>
  <c r="C3" i="3144" l="1"/>
  <c r="C4" i="3144"/>
  <c r="C5" i="3144"/>
  <c r="C6" i="3144"/>
  <c r="C7" i="3144"/>
  <c r="C8" i="3144"/>
  <c r="C9" i="3144"/>
  <c r="C10" i="3144"/>
  <c r="C11" i="3144"/>
  <c r="C12" i="3144"/>
  <c r="C13" i="3144"/>
  <c r="C14" i="3144"/>
  <c r="C15" i="3144"/>
  <c r="C16" i="3144"/>
  <c r="C17" i="3144"/>
  <c r="C18" i="3144"/>
  <c r="C19" i="3144"/>
  <c r="C20" i="3144"/>
  <c r="C2" i="3144"/>
  <c r="H32" i="36312" l="1"/>
  <c r="Y37" i="64842" l="1"/>
  <c r="Q37" i="64842" l="1"/>
  <c r="I37" i="64842"/>
  <c r="F37" i="64842"/>
  <c r="N37" i="64842"/>
  <c r="V37" i="64842"/>
  <c r="E37" i="64842"/>
  <c r="M37" i="64842"/>
  <c r="U37" i="64842"/>
  <c r="C37" i="64842"/>
  <c r="K37" i="64842"/>
  <c r="S37" i="64842"/>
  <c r="D37" i="64842"/>
  <c r="L37" i="64842"/>
  <c r="T37" i="64842"/>
  <c r="J37" i="64842"/>
  <c r="R37" i="64842"/>
  <c r="Z37" i="64842"/>
  <c r="G37" i="64842"/>
  <c r="O37" i="64842"/>
  <c r="W37" i="64842"/>
  <c r="H37" i="64842"/>
  <c r="P37" i="64842"/>
  <c r="X37" i="64842"/>
  <c r="O8" i="3"/>
  <c r="O15" i="1515" l="1"/>
  <c r="O16" i="1515"/>
  <c r="O17" i="1515"/>
  <c r="O18" i="1515"/>
  <c r="O19" i="1515"/>
  <c r="O20" i="1515"/>
  <c r="AB9" i="64842" l="1"/>
  <c r="AB37" i="64842" s="1"/>
  <c r="AA9" i="64842"/>
  <c r="AA37" i="64842" s="1"/>
  <c r="AC9" i="64842" l="1"/>
  <c r="AC37" i="64842" s="1"/>
  <c r="AA41" i="64842" s="1"/>
  <c r="AB41" i="64842" l="1"/>
  <c r="O8" i="62280"/>
  <c r="C3" i="63560" s="1"/>
  <c r="O9" i="62280"/>
  <c r="C4" i="63560" s="1"/>
  <c r="O10" i="62280"/>
  <c r="C5" i="63560" s="1"/>
  <c r="O11" i="62280"/>
  <c r="C6" i="63560" s="1"/>
  <c r="O12" i="62280"/>
  <c r="C7" i="63560" s="1"/>
  <c r="O13" i="62280"/>
  <c r="C8" i="63560" s="1"/>
  <c r="O14" i="62280"/>
  <c r="C9" i="63560" s="1"/>
  <c r="O15" i="62280"/>
  <c r="C10" i="63560" s="1"/>
  <c r="O16" i="62280"/>
  <c r="C11" i="63560" s="1"/>
  <c r="O17" i="62280"/>
  <c r="C12" i="63560" s="1"/>
  <c r="O18" i="62280"/>
  <c r="C13" i="63560" s="1"/>
  <c r="O19" i="62280"/>
  <c r="C14" i="63560" s="1"/>
  <c r="O20" i="62280"/>
  <c r="C15" i="63560" s="1"/>
  <c r="O21" i="62280"/>
  <c r="C16" i="63560" s="1"/>
  <c r="O22" i="62280"/>
  <c r="C17" i="63560" s="1"/>
  <c r="O7" i="62280"/>
  <c r="O35" i="62280" l="1"/>
  <c r="C36" i="64840"/>
  <c r="C3" i="1517" l="1"/>
  <c r="C4" i="1517"/>
  <c r="C5" i="1517"/>
  <c r="C6" i="1517"/>
  <c r="C2" i="1517"/>
  <c r="C2" i="63560"/>
  <c r="O37" i="132"/>
  <c r="Q37" i="132"/>
  <c r="S37" i="132"/>
  <c r="U37" i="132"/>
  <c r="W37" i="132"/>
  <c r="Y37" i="132"/>
  <c r="AA13" i="132"/>
  <c r="AA14" i="132"/>
  <c r="AA15" i="132"/>
  <c r="AA16" i="132"/>
  <c r="AA17" i="132"/>
  <c r="AA18" i="132"/>
  <c r="AA19" i="132"/>
  <c r="AA20" i="132"/>
  <c r="AA21" i="132"/>
  <c r="AA22" i="132"/>
  <c r="AA23" i="132"/>
  <c r="AA24" i="132"/>
  <c r="AA25" i="132"/>
  <c r="AA26" i="132"/>
  <c r="AA27" i="132"/>
  <c r="AA28" i="132"/>
  <c r="AA29" i="132"/>
  <c r="AA30" i="132"/>
  <c r="AA31" i="132"/>
  <c r="AA33" i="132"/>
  <c r="AA9" i="132"/>
  <c r="I37" i="132"/>
  <c r="K37" i="132"/>
  <c r="M37" i="132"/>
  <c r="G37" i="132"/>
  <c r="E37" i="132"/>
  <c r="C37" i="132"/>
  <c r="J37" i="132" l="1"/>
  <c r="L37" i="132"/>
  <c r="V37" i="132"/>
  <c r="T37" i="132"/>
  <c r="P37" i="132"/>
  <c r="H37" i="132"/>
  <c r="R37" i="132"/>
  <c r="X37" i="132"/>
  <c r="Z37" i="132"/>
  <c r="O9" i="64846" l="1"/>
  <c r="C4" i="37592" s="1"/>
  <c r="O10" i="64846"/>
  <c r="C5" i="37592" s="1"/>
  <c r="O11" i="64846"/>
  <c r="C6" i="37592" s="1"/>
  <c r="O12" i="64846"/>
  <c r="C7" i="37592" s="1"/>
  <c r="O13" i="64846"/>
  <c r="C8" i="37592" s="1"/>
  <c r="O14" i="64846"/>
  <c r="C9" i="37592" s="1"/>
  <c r="O15" i="64846"/>
  <c r="C10" i="37592" s="1"/>
  <c r="O16" i="64846"/>
  <c r="C11" i="37592" s="1"/>
  <c r="O17" i="64846"/>
  <c r="C12" i="37592" s="1"/>
  <c r="O18" i="64846"/>
  <c r="C13" i="37592" s="1"/>
  <c r="O19" i="64846"/>
  <c r="C14" i="37592" s="1"/>
  <c r="O20" i="64846"/>
  <c r="C15" i="37592" s="1"/>
  <c r="O21" i="64846"/>
  <c r="C16" i="37592" s="1"/>
  <c r="O22" i="64846"/>
  <c r="C17" i="37592" s="1"/>
  <c r="O23" i="64846"/>
  <c r="C18" i="37592" s="1"/>
  <c r="O24" i="64846"/>
  <c r="C19" i="37592" s="1"/>
  <c r="O25" i="64846"/>
  <c r="C20" i="37592" s="1"/>
  <c r="O36" i="64846"/>
  <c r="C31" i="37592" s="1"/>
  <c r="O8" i="64846"/>
  <c r="C3" i="37592" s="1"/>
  <c r="D37" i="64846"/>
  <c r="E37" i="64846"/>
  <c r="F37" i="64846"/>
  <c r="G37" i="64846"/>
  <c r="H37" i="64846"/>
  <c r="I37" i="64846"/>
  <c r="J37" i="64846"/>
  <c r="K37" i="64846"/>
  <c r="L37" i="64846"/>
  <c r="M37" i="64846"/>
  <c r="N37" i="64846"/>
  <c r="C37" i="64846"/>
  <c r="O37" i="64846" l="1"/>
  <c r="D35" i="36312"/>
  <c r="C5" i="64844" s="1"/>
  <c r="E35" i="36312"/>
  <c r="C6" i="64844" s="1"/>
  <c r="F35" i="36312"/>
  <c r="C7" i="64844" s="1"/>
  <c r="G35" i="36312"/>
  <c r="C8" i="64844" s="1"/>
  <c r="C35" i="36312"/>
  <c r="C4" i="64844" s="1"/>
  <c r="H33" i="36312"/>
  <c r="H34" i="36312"/>
  <c r="Q10" i="64840" l="1"/>
  <c r="Q14" i="64840"/>
  <c r="Q20" i="64840"/>
  <c r="D35" i="62280"/>
  <c r="C3" i="1514" s="1"/>
  <c r="E35" i="62280"/>
  <c r="C4" i="1514" s="1"/>
  <c r="F35" i="62280"/>
  <c r="C5" i="1514" s="1"/>
  <c r="G35" i="62280"/>
  <c r="C6" i="1514" s="1"/>
  <c r="H35" i="62280"/>
  <c r="C7" i="1514" s="1"/>
  <c r="I35" i="62280"/>
  <c r="C8" i="1514" s="1"/>
  <c r="J35" i="62280"/>
  <c r="C9" i="1514" s="1"/>
  <c r="K35" i="62280"/>
  <c r="C10" i="1514" s="1"/>
  <c r="L35" i="62280"/>
  <c r="C11" i="1514" s="1"/>
  <c r="M35" i="62280"/>
  <c r="C12" i="1514" s="1"/>
  <c r="N35" i="62280"/>
  <c r="C13" i="1514" s="1"/>
  <c r="C35" i="62280"/>
  <c r="C2" i="1514" s="1"/>
  <c r="O9" i="3"/>
  <c r="C3" i="33384" s="1"/>
  <c r="O10" i="3"/>
  <c r="C4" i="33384" s="1"/>
  <c r="O11" i="3"/>
  <c r="C5" i="33384" s="1"/>
  <c r="O12" i="3"/>
  <c r="C6" i="33384" s="1"/>
  <c r="O13" i="3"/>
  <c r="C7" i="33384" s="1"/>
  <c r="O14" i="3"/>
  <c r="C8" i="33384" s="1"/>
  <c r="O15" i="3"/>
  <c r="C9" i="33384" s="1"/>
  <c r="O16" i="3"/>
  <c r="C10" i="33384" s="1"/>
  <c r="O17" i="3"/>
  <c r="C11" i="33384" s="1"/>
  <c r="O18" i="3"/>
  <c r="C12" i="33384" s="1"/>
  <c r="O19" i="3"/>
  <c r="C13" i="33384" s="1"/>
  <c r="O20" i="3"/>
  <c r="C14" i="33384" s="1"/>
  <c r="O21" i="3"/>
  <c r="C15" i="33384" s="1"/>
  <c r="O22" i="3"/>
  <c r="C16" i="33384" s="1"/>
  <c r="O23" i="3"/>
  <c r="C17" i="33384" s="1"/>
  <c r="O24" i="3"/>
  <c r="C18" i="33384" s="1"/>
  <c r="O25" i="3"/>
  <c r="C19" i="33384" s="1"/>
  <c r="O26" i="3"/>
  <c r="C20" i="33384" s="1"/>
  <c r="O27" i="3"/>
  <c r="C21" i="33384" s="1"/>
  <c r="O28" i="3"/>
  <c r="C22" i="33384" s="1"/>
  <c r="O29" i="3"/>
  <c r="C23" i="33384" s="1"/>
  <c r="O30" i="3"/>
  <c r="C24" i="33384" s="1"/>
  <c r="C26" i="33384"/>
  <c r="D36" i="3"/>
  <c r="C4" i="136" s="1"/>
  <c r="E36" i="3"/>
  <c r="C5" i="136" s="1"/>
  <c r="F36" i="3"/>
  <c r="C6" i="136" s="1"/>
  <c r="G36" i="3"/>
  <c r="C7" i="136" s="1"/>
  <c r="H36" i="3"/>
  <c r="C8" i="136" s="1"/>
  <c r="I36" i="3"/>
  <c r="C9" i="136" s="1"/>
  <c r="J36" i="3"/>
  <c r="C10" i="136" s="1"/>
  <c r="K36" i="3"/>
  <c r="C11" i="136" s="1"/>
  <c r="L36" i="3"/>
  <c r="C12" i="136" s="1"/>
  <c r="M36" i="3"/>
  <c r="C13" i="136" s="1"/>
  <c r="N36" i="3"/>
  <c r="C14" i="136" s="1"/>
  <c r="C36" i="3"/>
  <c r="C3" i="136" s="1"/>
  <c r="H22" i="64841"/>
  <c r="C23" i="64841"/>
  <c r="H15" i="64841"/>
  <c r="H21" i="64841"/>
  <c r="E23" i="1515"/>
  <c r="I23" i="1515"/>
  <c r="M23" i="1515"/>
  <c r="Q9" i="64840"/>
  <c r="Q11" i="64840"/>
  <c r="Q13" i="64840"/>
  <c r="Q15" i="64840"/>
  <c r="Q17" i="64840"/>
  <c r="Q18" i="64840"/>
  <c r="Q19" i="64840"/>
  <c r="Q35" i="64840"/>
  <c r="F23" i="1515"/>
  <c r="J23" i="1515"/>
  <c r="N23" i="1515"/>
  <c r="K23" i="1515"/>
  <c r="H7" i="36312"/>
  <c r="H8" i="36312"/>
  <c r="H9" i="36312"/>
  <c r="H10" i="36312"/>
  <c r="H11" i="36312"/>
  <c r="H12" i="36312"/>
  <c r="H13" i="36312"/>
  <c r="H14" i="36312"/>
  <c r="H15" i="36312"/>
  <c r="H16" i="36312"/>
  <c r="H17" i="36312"/>
  <c r="H18" i="36312"/>
  <c r="H19" i="36312"/>
  <c r="H20" i="36312"/>
  <c r="H21" i="36312"/>
  <c r="H22" i="36312"/>
  <c r="H23" i="36312"/>
  <c r="H24" i="36312"/>
  <c r="H25" i="36312"/>
  <c r="H26" i="36312"/>
  <c r="H28" i="36312"/>
  <c r="H29" i="36312"/>
  <c r="H31" i="36312"/>
  <c r="O21" i="1515"/>
  <c r="C32" i="37592"/>
  <c r="C30" i="1517"/>
  <c r="C16" i="584"/>
  <c r="Q10" i="584" l="1"/>
  <c r="E2" i="584"/>
  <c r="D2" i="584" s="1"/>
  <c r="E8" i="584"/>
  <c r="E3" i="584"/>
  <c r="E9" i="584"/>
  <c r="E15" i="584"/>
  <c r="E10" i="584"/>
  <c r="E11" i="584"/>
  <c r="E13" i="584"/>
  <c r="E14" i="584"/>
  <c r="E4" i="584"/>
  <c r="E5" i="584"/>
  <c r="E6" i="584"/>
  <c r="E12" i="584"/>
  <c r="E7" i="584"/>
  <c r="C30" i="63560"/>
  <c r="C2" i="33384"/>
  <c r="C30" i="33384" s="1"/>
  <c r="O36" i="3"/>
  <c r="H18" i="64841"/>
  <c r="E23" i="64841"/>
  <c r="H11" i="64841"/>
  <c r="H12" i="64841"/>
  <c r="F23" i="64841"/>
  <c r="H20" i="64841"/>
  <c r="D23" i="64841"/>
  <c r="H13" i="64841"/>
  <c r="H16" i="64841"/>
  <c r="G23" i="64841"/>
  <c r="H10" i="64841"/>
  <c r="H14" i="64841"/>
  <c r="H19" i="64841"/>
  <c r="H35" i="36312"/>
  <c r="O9" i="1515"/>
  <c r="O10" i="1515"/>
  <c r="G23" i="1515"/>
  <c r="Q16" i="64840"/>
  <c r="Q34" i="64840"/>
  <c r="Q12" i="64840"/>
  <c r="AB33" i="132"/>
  <c r="AC33" i="132" s="1"/>
  <c r="N37" i="132"/>
  <c r="AB28" i="132"/>
  <c r="AC28" i="132" s="1"/>
  <c r="AB18" i="132"/>
  <c r="AC18" i="132" s="1"/>
  <c r="AB9" i="132"/>
  <c r="AB20" i="132"/>
  <c r="AC20" i="132" s="1"/>
  <c r="AB15" i="132"/>
  <c r="AC15" i="132" s="1"/>
  <c r="AB13" i="132"/>
  <c r="AC13" i="132" s="1"/>
  <c r="AB10" i="132"/>
  <c r="AC10" i="132" s="1"/>
  <c r="L23" i="1515"/>
  <c r="H23" i="1515"/>
  <c r="D23" i="1515"/>
  <c r="AB14" i="132"/>
  <c r="AC14" i="132" s="1"/>
  <c r="O22" i="1515"/>
  <c r="AB17" i="132"/>
  <c r="AC17" i="132" s="1"/>
  <c r="H9" i="64841"/>
  <c r="AB16" i="132"/>
  <c r="AC16" i="132" s="1"/>
  <c r="AB12" i="132"/>
  <c r="AC12" i="132" s="1"/>
  <c r="AB27" i="132"/>
  <c r="AC27" i="132" s="1"/>
  <c r="C14" i="1514"/>
  <c r="AB25" i="132"/>
  <c r="AC25" i="132" s="1"/>
  <c r="AB23" i="132"/>
  <c r="AC23" i="132" s="1"/>
  <c r="AB19" i="132"/>
  <c r="AC19" i="132" s="1"/>
  <c r="AB31" i="132"/>
  <c r="AC31" i="132" s="1"/>
  <c r="AB29" i="132"/>
  <c r="AC29" i="132" s="1"/>
  <c r="AB21" i="132"/>
  <c r="AC21" i="132" s="1"/>
  <c r="F37" i="132"/>
  <c r="AB30" i="132"/>
  <c r="AC30" i="132" s="1"/>
  <c r="AB26" i="132"/>
  <c r="AC26" i="132" s="1"/>
  <c r="AB24" i="132"/>
  <c r="AC24" i="132" s="1"/>
  <c r="AB22" i="132"/>
  <c r="AC22" i="132" s="1"/>
  <c r="AB11" i="132"/>
  <c r="C15" i="136"/>
  <c r="C23" i="1515"/>
  <c r="D37" i="132"/>
  <c r="AA37" i="132"/>
  <c r="Q36" i="64840" l="1"/>
  <c r="P8" i="3"/>
  <c r="P35" i="3"/>
  <c r="P34" i="3"/>
  <c r="P32" i="3"/>
  <c r="P33" i="3"/>
  <c r="P31" i="3"/>
  <c r="P36" i="3"/>
  <c r="P15" i="3"/>
  <c r="P22" i="3"/>
  <c r="P23" i="3"/>
  <c r="P14" i="3"/>
  <c r="P9" i="3"/>
  <c r="P21" i="3"/>
  <c r="P19" i="3"/>
  <c r="P27" i="3"/>
  <c r="P29" i="3"/>
  <c r="P20" i="3"/>
  <c r="P12" i="3"/>
  <c r="P17" i="3"/>
  <c r="P24" i="3"/>
  <c r="P11" i="3"/>
  <c r="P16" i="3"/>
  <c r="P28" i="3"/>
  <c r="P13" i="3"/>
  <c r="P25" i="3"/>
  <c r="P10" i="3"/>
  <c r="P18" i="3"/>
  <c r="P26" i="3"/>
  <c r="P30" i="3"/>
  <c r="H23" i="64841"/>
  <c r="O23" i="1515"/>
  <c r="AB37" i="132"/>
  <c r="AC11" i="132"/>
  <c r="E16" i="584"/>
  <c r="AC9" i="132"/>
  <c r="D3" i="584"/>
  <c r="D4" i="584" s="1"/>
  <c r="D5" i="584" s="1"/>
  <c r="D6" i="584" s="1"/>
  <c r="D7" i="584" s="1"/>
  <c r="D8" i="584" s="1"/>
  <c r="D9" i="584" s="1"/>
  <c r="D10" i="584" s="1"/>
  <c r="D11" i="584" s="1"/>
  <c r="D12" i="584" s="1"/>
  <c r="D13" i="584" s="1"/>
  <c r="D14" i="584" s="1"/>
  <c r="D15" i="584" s="1"/>
  <c r="C9" i="64844"/>
  <c r="C11" i="64843"/>
  <c r="C14" i="35032"/>
  <c r="D13" i="35032"/>
  <c r="C13" i="35032"/>
  <c r="D12" i="35032"/>
  <c r="C12" i="35032"/>
  <c r="D11" i="35032"/>
  <c r="C11" i="35032"/>
  <c r="D10" i="35032"/>
  <c r="C10" i="35032"/>
  <c r="D9" i="35032"/>
  <c r="C9" i="35032"/>
  <c r="D8" i="35032"/>
  <c r="C8" i="35032"/>
  <c r="D7" i="35032"/>
  <c r="C7" i="35032"/>
  <c r="D6" i="35032"/>
  <c r="C6" i="35032"/>
  <c r="D5" i="35032"/>
  <c r="C5" i="35032"/>
  <c r="D4" i="35032"/>
  <c r="C4" i="35032"/>
  <c r="D3" i="35032"/>
  <c r="C3" i="35032"/>
  <c r="D6" i="1517"/>
  <c r="D5" i="1517"/>
  <c r="D4" i="1517"/>
  <c r="D3" i="1517"/>
  <c r="D6" i="64843" l="1"/>
  <c r="D10" i="64843"/>
  <c r="D7" i="64843"/>
  <c r="D3" i="64843"/>
  <c r="D5" i="64843"/>
  <c r="D8" i="64843"/>
  <c r="D4" i="64843"/>
  <c r="D9" i="64843"/>
  <c r="E8" i="35032"/>
  <c r="E10" i="35032"/>
  <c r="E12" i="35032"/>
  <c r="E3" i="35032"/>
  <c r="E7" i="35032"/>
  <c r="E9" i="35032"/>
  <c r="E11" i="35032"/>
  <c r="E13" i="35032"/>
  <c r="E5" i="35032"/>
  <c r="E6" i="35032"/>
  <c r="C15" i="35032"/>
  <c r="E4" i="35032"/>
  <c r="AC37" i="132"/>
  <c r="D14" i="35032"/>
  <c r="E3" i="64843" l="1"/>
  <c r="E4" i="64843" s="1"/>
  <c r="E5" i="64843" s="1"/>
  <c r="E6" i="64843" s="1"/>
  <c r="E7" i="64843" s="1"/>
  <c r="E8" i="64843" s="1"/>
  <c r="E9" i="64843" s="1"/>
  <c r="E10" i="64843" s="1"/>
  <c r="D2" i="1517"/>
  <c r="D30" i="1517" s="1"/>
  <c r="D32" i="1517" s="1"/>
  <c r="D11" i="64843"/>
  <c r="E14" i="35032"/>
  <c r="E15" i="35032" s="1"/>
  <c r="D15" i="35032"/>
</calcChain>
</file>

<file path=xl/sharedStrings.xml><?xml version="1.0" encoding="utf-8"?>
<sst xmlns="http://schemas.openxmlformats.org/spreadsheetml/2006/main" count="813" uniqueCount="168">
  <si>
    <t>PUERTO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</si>
  <si>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</si>
  <si>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</si>
  <si>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</si>
  <si>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</si>
  <si>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</si>
  <si>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</si>
  <si>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</si>
  <si>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</si>
  <si>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</si>
  <si>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</si>
  <si>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</si>
  <si>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</si>
  <si>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</si>
  <si>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NR NAVES</t>
  </si>
  <si>
    <t>TRG</t>
  </si>
  <si>
    <t>NAC</t>
  </si>
  <si>
    <t>EXT</t>
  </si>
  <si>
    <t>MES</t>
  </si>
  <si>
    <t>ARI</t>
  </si>
  <si>
    <t>IQU</t>
  </si>
  <si>
    <t>PTC</t>
  </si>
  <si>
    <t>ANT</t>
  </si>
  <si>
    <t>TOC</t>
  </si>
  <si>
    <t>MEJ</t>
  </si>
  <si>
    <t>CAL</t>
  </si>
  <si>
    <t>CHA</t>
  </si>
  <si>
    <t>HUA</t>
  </si>
  <si>
    <t>COQ</t>
  </si>
  <si>
    <t>LOS</t>
  </si>
  <si>
    <t>HRO</t>
  </si>
  <si>
    <t>QUI</t>
  </si>
  <si>
    <t>VAL</t>
  </si>
  <si>
    <t>SNO</t>
  </si>
  <si>
    <t>TAL</t>
  </si>
  <si>
    <t>CRN</t>
  </si>
  <si>
    <t>VIC</t>
  </si>
  <si>
    <t>LIR</t>
  </si>
  <si>
    <t>PMO</t>
  </si>
  <si>
    <t>CAB</t>
  </si>
  <si>
    <t>CHB</t>
  </si>
  <si>
    <t>PAR</t>
  </si>
  <si>
    <t>WIL</t>
  </si>
  <si>
    <t>PROMEDIO ANUAL</t>
  </si>
  <si>
    <t>TIPO NAVE</t>
  </si>
  <si>
    <t>COR</t>
  </si>
  <si>
    <t>NUMERO</t>
  </si>
  <si>
    <t>%</t>
  </si>
  <si>
    <t>% ACUM</t>
  </si>
  <si>
    <t>PET</t>
  </si>
  <si>
    <t>GRL</t>
  </si>
  <si>
    <t>GRA</t>
  </si>
  <si>
    <t>FRI</t>
  </si>
  <si>
    <t>GAS</t>
  </si>
  <si>
    <t>TLE</t>
  </si>
  <si>
    <t>MENOS DE 10.000</t>
  </si>
  <si>
    <t>RANGO TRG</t>
  </si>
  <si>
    <t>NUMERO DE NAVES</t>
  </si>
  <si>
    <t>ATR</t>
  </si>
  <si>
    <t>ABY</t>
  </si>
  <si>
    <t>MÁS DE 40.000</t>
  </si>
  <si>
    <t>PES (a)</t>
  </si>
  <si>
    <t>OTROS (b)</t>
  </si>
  <si>
    <t>TIPO DE NAVE</t>
  </si>
  <si>
    <t>*CONSIDERAR HASTA 10 DIAS DE PERMANENCIA EN PUERTO</t>
  </si>
  <si>
    <t>2.0.- MOVIMIENTO DE NAVES</t>
  </si>
  <si>
    <t>10.001 A 20.000</t>
  </si>
  <si>
    <t>20.001 A 30.000</t>
  </si>
  <si>
    <t>30.001 A 40.000</t>
  </si>
  <si>
    <t>Menos de 10.000</t>
  </si>
  <si>
    <t>Más de 40.000</t>
  </si>
  <si>
    <t>"OJO" NO TODOS LOS ATRAQUES TIENEN ASOCIADOS PROMEDIO DE PERMANENCIA, EJEMPLO TALCAHUANO.ENERO.</t>
  </si>
  <si>
    <t>CAS</t>
  </si>
  <si>
    <t>PTA</t>
  </si>
  <si>
    <t>10.001 a 20.000</t>
  </si>
  <si>
    <t>20.001 a 30.000</t>
  </si>
  <si>
    <t>30.001 a 40.000</t>
  </si>
  <si>
    <t>AUTORIDAD MARÍTIMA</t>
  </si>
  <si>
    <t>2.0.- Movimiento de naves</t>
  </si>
  <si>
    <t>Arica</t>
  </si>
  <si>
    <t>Iquique</t>
  </si>
  <si>
    <t>Patache</t>
  </si>
  <si>
    <t>Tocopilla</t>
  </si>
  <si>
    <t>Mejillones</t>
  </si>
  <si>
    <t>Antofagasta</t>
  </si>
  <si>
    <t>Chañaral</t>
  </si>
  <si>
    <t>Caldera</t>
  </si>
  <si>
    <t>Huasco</t>
  </si>
  <si>
    <t>Coquimbo</t>
  </si>
  <si>
    <t>Los Vilos</t>
  </si>
  <si>
    <t>Hanga Roa</t>
  </si>
  <si>
    <t>Quintero</t>
  </si>
  <si>
    <t>Valparaíso</t>
  </si>
  <si>
    <t>San Antonio</t>
  </si>
  <si>
    <t>Lirquén</t>
  </si>
  <si>
    <t>Talcahuano</t>
  </si>
  <si>
    <t>San Vicente</t>
  </si>
  <si>
    <t>Coronel</t>
  </si>
  <si>
    <t>Corral</t>
  </si>
  <si>
    <t>Calbuco</t>
  </si>
  <si>
    <t>Puerto Montt</t>
  </si>
  <si>
    <t>Chacabuco</t>
  </si>
  <si>
    <t>Punta Arenas</t>
  </si>
  <si>
    <t>Puerto Williams</t>
  </si>
  <si>
    <t>Portacontenedor</t>
  </si>
  <si>
    <t>Granelero</t>
  </si>
  <si>
    <t>Carga General</t>
  </si>
  <si>
    <t>Petrolero</t>
  </si>
  <si>
    <t>Carga Rodada</t>
  </si>
  <si>
    <t>Buque Tanque Líquido Especial</t>
  </si>
  <si>
    <t>Otros</t>
  </si>
  <si>
    <t>2.6.- Naves recaladas por mes según tipo de nave.</t>
  </si>
  <si>
    <t>Carga Refrigerada</t>
  </si>
  <si>
    <t>Pesqueros (a)</t>
  </si>
  <si>
    <t>Gasero</t>
  </si>
  <si>
    <t>Otros (b)</t>
  </si>
  <si>
    <t>Tanque Quimiquero</t>
  </si>
  <si>
    <t xml:space="preserve">2.8.- Número de recaladas por rango de TRG según tipo de nave. </t>
  </si>
  <si>
    <t>Nacional</t>
  </si>
  <si>
    <t>Extranjera</t>
  </si>
  <si>
    <t>2.1.- Número de naves recaladas por mes y puerto.</t>
  </si>
  <si>
    <t>2.2.- Número de recaladas por tipo de faena de practicaje, por mes y puerto.</t>
  </si>
  <si>
    <t>2.3.- Total de TRG de naves recaladas por mes y puerto.</t>
  </si>
  <si>
    <t>2.4.- Número de naves recaladas por mes, bandera y puerto.</t>
  </si>
  <si>
    <t>2.5.- Naves recaladas por tipo de nave y puerto.</t>
  </si>
  <si>
    <t>2.7.- Número de naves recaladas por rango de TRG y puerto.</t>
  </si>
  <si>
    <t>2.9.- Tiempo promedio de permanencia en horas de naves atracadas por mes y puerto.</t>
  </si>
  <si>
    <t>2.10.- Número total de faenas de practicaje por mes y puerto.</t>
  </si>
  <si>
    <t>CRD</t>
  </si>
  <si>
    <t>Los extremos de los "brazos" de cada rectángulo corresponden a los valores del TRG mínimo y máximo respectivamente.</t>
  </si>
  <si>
    <t>Este diagrama compara graficamente el comportamiento del TRG de las naves recaladas en los principales puertos de Chile.</t>
  </si>
  <si>
    <t>Nota:</t>
  </si>
  <si>
    <t>La línea en el centro de cada ractángulos corresponde a la mediana del TRG de las naves recaladas en cada uno de los puertos.</t>
  </si>
  <si>
    <t>Puerto Natales</t>
  </si>
  <si>
    <t>NAT</t>
  </si>
  <si>
    <t>Nota: Considera naves que efectuaron faenas de practicaje: Atraque, Amarre de boyas, Amarrea a una boya, Amarrarse a una monoboya y Amarre a Terminal Marítimo.</t>
  </si>
  <si>
    <t>PAS/PASC</t>
  </si>
  <si>
    <t>La parte inferior del rectángulo corresponde al Cuartil 1 y la parte superior al Cuartil 3.</t>
  </si>
  <si>
    <t xml:space="preserve"> </t>
  </si>
  <si>
    <t>Wellboat</t>
  </si>
  <si>
    <t>Valdivia</t>
  </si>
  <si>
    <t>VLD</t>
  </si>
  <si>
    <t>GRAL</t>
  </si>
  <si>
    <t>WEL</t>
  </si>
  <si>
    <t>CIE</t>
  </si>
  <si>
    <t>Quellón</t>
  </si>
  <si>
    <t>QLL</t>
  </si>
  <si>
    <t>Año 2020</t>
  </si>
  <si>
    <t>PES(a)</t>
  </si>
  <si>
    <t>PTR</t>
  </si>
  <si>
    <t>(a) Incluye Pesquero, Pesquero de Arrastre, Pesquero Espinelero, Pesquero Factoría y Pesquero Multipropósito.</t>
  </si>
  <si>
    <t>(b) Incluye Transbordador, Yate, Científico, Supply Vessel, Remolcador de altamar, Lancha de apoyo práctico, Tipo desconocido y Ponton.</t>
  </si>
  <si>
    <t>Transporte Líquido Esp.</t>
  </si>
  <si>
    <t>Pasaje / Pasaje Cabotaje</t>
  </si>
  <si>
    <t>Pasaje Transbordo Rodado</t>
  </si>
  <si>
    <t>Pasaje/Pasaje Cabotaje</t>
  </si>
  <si>
    <t>Ancud</t>
  </si>
  <si>
    <t>Gráfico 1: Número de naves recaladas por mes a puertos nacionales.</t>
  </si>
  <si>
    <t>Gráfico 2: Número de naves recaladas a puertos nacionales.</t>
  </si>
  <si>
    <t>Gráfico 3: Total de TRG de naves recaladas a puertos nacionales por mes.</t>
  </si>
  <si>
    <t>Gráfico 4: Total TRG de naves recaladas por puerto.</t>
  </si>
  <si>
    <t xml:space="preserve">Gráfico 5: Número de recaladas a puertos nacionales por mes y bandera.  </t>
  </si>
  <si>
    <t>Gráfico 6: Número de recaladas de naves a puertos nacionales por bandera.  Año 2020</t>
  </si>
  <si>
    <t xml:space="preserve">Gráfico 7: Porcentaje de naves recaladas a puertos nacionales por tipo de nave.  </t>
  </si>
  <si>
    <t>Gráfico 8: Diagrama de Pareto. Número de naves recaladas según tipo de nave. Año 2020</t>
  </si>
  <si>
    <t>Gráfico 9: Número de recaladas según rango de TRG.</t>
  </si>
  <si>
    <t>Gráfico 11: Tiempo promedio de permanencia en horas de naves atracadas por Puerto.  Año 2020</t>
  </si>
  <si>
    <t>Gráfico 12: Número total de faenas de practicaje por puerto.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</si>
</sst>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 * #,##0_ ;_ * \-#,##0_ ;_ * &quot;-&quot;_ ;_ @_ "/>
    <numFmt numFmtId="165" formatCode="0.0%"/>
    <numFmt numFmtId="166" formatCode="_-* #,##0_-;\-* #,##0_-;_-* &quot;-&quot;??_-;_-@_-"/>
    <numFmt numFmtId="167" formatCode="#,##0.0"/>
    <numFmt numFmtId="168" formatCode="0.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sz val="13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0"/>
      <name val="Calibri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10" fillId="0" borderId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5" fillId="0" borderId="0"/>
  </cellStyleXfs>
  <cellXfs count="126">
    <xf numFmtId="0" fontId="0" fillId="0" borderId="0" xfId="0"/>
    <xf numFmtId="0" fontId="3" fillId="2" borderId="0" xfId="0" applyFont="1" applyFill="1"/>
    <xf numFmtId="41" fontId="3" fillId="2" borderId="1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 applyBorder="1"/>
    <xf numFmtId="0" fontId="16" fillId="2" borderId="0" xfId="0" applyFont="1" applyFill="1" applyBorder="1"/>
    <xf numFmtId="0" fontId="0" fillId="2" borderId="0" xfId="0" applyFill="1"/>
    <xf numFmtId="0" fontId="22" fillId="2" borderId="0" xfId="0" applyFont="1" applyFill="1" applyAlignment="1">
      <alignment horizontal="center" vertical="center" readingOrder="1"/>
    </xf>
    <xf numFmtId="0" fontId="16" fillId="2" borderId="0" xfId="0" applyFont="1" applyFill="1" applyBorder="1" applyAlignment="1">
      <alignment horizontal="left"/>
    </xf>
    <xf numFmtId="3" fontId="16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41" fontId="0" fillId="2" borderId="1" xfId="0" applyNumberFormat="1" applyFill="1" applyBorder="1"/>
    <xf numFmtId="0" fontId="4" fillId="2" borderId="1" xfId="5" applyFont="1" applyFill="1" applyBorder="1" applyAlignment="1">
      <alignment horizontal="left" wrapText="1"/>
    </xf>
    <xf numFmtId="166" fontId="2" fillId="2" borderId="0" xfId="0" applyNumberFormat="1" applyFont="1" applyFill="1"/>
    <xf numFmtId="3" fontId="2" fillId="2" borderId="0" xfId="0" applyNumberFormat="1" applyFont="1" applyFill="1"/>
    <xf numFmtId="1" fontId="16" fillId="2" borderId="0" xfId="0" applyNumberFormat="1" applyFont="1" applyFill="1" applyBorder="1"/>
    <xf numFmtId="1" fontId="0" fillId="2" borderId="0" xfId="0" applyNumberFormat="1" applyFill="1"/>
    <xf numFmtId="0" fontId="24" fillId="2" borderId="0" xfId="0" applyFont="1" applyFill="1" applyAlignment="1">
      <alignment horizontal="center" vertical="center" readingOrder="1"/>
    </xf>
    <xf numFmtId="0" fontId="6" fillId="2" borderId="0" xfId="0" applyFont="1" applyFill="1" applyAlignment="1">
      <alignment horizontal="center"/>
    </xf>
    <xf numFmtId="167" fontId="6" fillId="2" borderId="0" xfId="0" applyNumberFormat="1" applyFont="1" applyFill="1" applyAlignment="1">
      <alignment horizontal="center"/>
    </xf>
    <xf numFmtId="0" fontId="6" fillId="2" borderId="0" xfId="0" applyFont="1" applyFill="1"/>
    <xf numFmtId="167" fontId="3" fillId="2" borderId="0" xfId="0" applyNumberFormat="1" applyFont="1" applyFill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7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Border="1"/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11" applyFont="1" applyFill="1" applyBorder="1" applyAlignment="1">
      <alignment wrapText="1"/>
    </xf>
    <xf numFmtId="164" fontId="2" fillId="2" borderId="1" xfId="0" applyNumberFormat="1" applyFont="1" applyFill="1" applyBorder="1"/>
    <xf numFmtId="165" fontId="2" fillId="2" borderId="0" xfId="4" applyNumberFormat="1" applyFont="1" applyFill="1"/>
    <xf numFmtId="0" fontId="3" fillId="2" borderId="0" xfId="0" applyFont="1" applyFill="1" applyAlignment="1">
      <alignment wrapText="1"/>
    </xf>
    <xf numFmtId="0" fontId="4" fillId="2" borderId="6" xfId="2" applyFont="1" applyFill="1" applyBorder="1" applyAlignment="1">
      <alignment horizontal="left" wrapText="1"/>
    </xf>
    <xf numFmtId="0" fontId="4" fillId="2" borderId="0" xfId="2" applyFont="1" applyFill="1" applyBorder="1" applyAlignment="1">
      <alignment horizontal="left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2" borderId="0" xfId="2" applyFont="1" applyFill="1" applyBorder="1" applyAlignment="1">
      <alignment horizontal="right" wrapText="1"/>
    </xf>
    <xf numFmtId="0" fontId="17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center" vertical="center" readingOrder="1"/>
    </xf>
    <xf numFmtId="0" fontId="17" fillId="2" borderId="0" xfId="0" applyFont="1" applyFill="1" applyBorder="1"/>
    <xf numFmtId="0" fontId="16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0" fillId="2" borderId="1" xfId="0" applyNumberFormat="1" applyFill="1" applyBorder="1"/>
    <xf numFmtId="0" fontId="3" fillId="2" borderId="1" xfId="0" applyFont="1" applyFill="1" applyBorder="1" applyAlignment="1">
      <alignment horizontal="center" vertical="center"/>
    </xf>
    <xf numFmtId="164" fontId="13" fillId="2" borderId="1" xfId="12" applyNumberFormat="1" applyFont="1" applyFill="1" applyBorder="1" applyAlignment="1">
      <alignment horizontal="right" wrapText="1"/>
    </xf>
    <xf numFmtId="41" fontId="3" fillId="2" borderId="3" xfId="0" applyNumberFormat="1" applyFont="1" applyFill="1" applyBorder="1"/>
    <xf numFmtId="0" fontId="9" fillId="2" borderId="8" xfId="12" applyFont="1" applyFill="1" applyBorder="1" applyAlignment="1">
      <alignment horizontal="right" wrapText="1"/>
    </xf>
    <xf numFmtId="0" fontId="2" fillId="2" borderId="8" xfId="0" applyFont="1" applyFill="1" applyBorder="1"/>
    <xf numFmtId="0" fontId="16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 readingOrder="1"/>
    </xf>
    <xf numFmtId="165" fontId="16" fillId="2" borderId="0" xfId="0" applyNumberFormat="1" applyFont="1" applyFill="1" applyBorder="1"/>
    <xf numFmtId="168" fontId="16" fillId="2" borderId="0" xfId="0" applyNumberFormat="1" applyFont="1" applyFill="1" applyBorder="1"/>
    <xf numFmtId="2" fontId="16" fillId="2" borderId="0" xfId="4" applyNumberFormat="1" applyFont="1" applyFill="1" applyBorder="1"/>
    <xf numFmtId="3" fontId="16" fillId="2" borderId="0" xfId="0" applyNumberFormat="1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168" fontId="16" fillId="2" borderId="0" xfId="0" applyNumberFormat="1" applyFont="1" applyFill="1" applyBorder="1" applyAlignment="1">
      <alignment horizontal="center"/>
    </xf>
    <xf numFmtId="165" fontId="16" fillId="2" borderId="0" xfId="4" applyNumberFormat="1" applyFont="1" applyFill="1" applyBorder="1"/>
    <xf numFmtId="168" fontId="16" fillId="2" borderId="0" xfId="4" applyNumberFormat="1" applyFont="1" applyFill="1" applyBorder="1"/>
    <xf numFmtId="2" fontId="16" fillId="2" borderId="0" xfId="0" applyNumberFormat="1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4" fontId="16" fillId="2" borderId="0" xfId="4" applyNumberFormat="1" applyFont="1" applyFill="1" applyBorder="1"/>
    <xf numFmtId="0" fontId="23" fillId="2" borderId="0" xfId="13" applyFont="1" applyFill="1" applyBorder="1" applyAlignment="1">
      <alignment horizontal="center"/>
    </xf>
    <xf numFmtId="41" fontId="16" fillId="2" borderId="0" xfId="0" applyNumberFormat="1" applyFont="1" applyFill="1" applyBorder="1"/>
    <xf numFmtId="9" fontId="16" fillId="2" borderId="0" xfId="0" applyNumberFormat="1" applyFont="1" applyFill="1" applyBorder="1"/>
    <xf numFmtId="0" fontId="14" fillId="2" borderId="0" xfId="13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/>
    </xf>
    <xf numFmtId="0" fontId="14" fillId="3" borderId="1" xfId="13" applyFont="1" applyFill="1" applyBorder="1" applyAlignment="1">
      <alignment horizontal="center"/>
    </xf>
    <xf numFmtId="0" fontId="14" fillId="3" borderId="1" xfId="9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3" fillId="2" borderId="1" xfId="5" applyFont="1" applyFill="1" applyBorder="1" applyAlignment="1">
      <alignment wrapText="1"/>
    </xf>
    <xf numFmtId="41" fontId="0" fillId="2" borderId="1" xfId="0" applyNumberFormat="1" applyFill="1" applyBorder="1" applyAlignment="1"/>
    <xf numFmtId="41" fontId="9" fillId="2" borderId="1" xfId="9" applyNumberFormat="1" applyFont="1" applyFill="1" applyBorder="1" applyAlignment="1">
      <alignment wrapText="1"/>
    </xf>
    <xf numFmtId="41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9" fontId="2" fillId="2" borderId="0" xfId="0" applyNumberFormat="1" applyFont="1" applyFill="1"/>
    <xf numFmtId="0" fontId="3" fillId="2" borderId="0" xfId="0" applyFont="1" applyFill="1" applyAlignment="1">
      <alignment horizontal="left" wrapText="1"/>
    </xf>
    <xf numFmtId="0" fontId="16" fillId="2" borderId="0" xfId="5" applyFont="1" applyFill="1" applyBorder="1" applyAlignment="1">
      <alignment horizontal="left" wrapText="1"/>
    </xf>
    <xf numFmtId="0" fontId="16" fillId="2" borderId="0" xfId="3" applyFont="1" applyFill="1" applyBorder="1" applyAlignment="1">
      <alignment horizontal="left" wrapText="1"/>
    </xf>
    <xf numFmtId="0" fontId="5" fillId="2" borderId="3" xfId="3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/>
    </xf>
    <xf numFmtId="41" fontId="9" fillId="2" borderId="1" xfId="8" applyNumberFormat="1" applyFont="1" applyFill="1" applyBorder="1" applyAlignment="1">
      <alignment horizontal="right" wrapText="1"/>
    </xf>
    <xf numFmtId="41" fontId="3" fillId="2" borderId="1" xfId="0" applyNumberFormat="1" applyFont="1" applyFill="1" applyBorder="1" applyAlignment="1">
      <alignment horizontal="center"/>
    </xf>
    <xf numFmtId="165" fontId="16" fillId="2" borderId="0" xfId="4" applyNumberFormat="1" applyFont="1" applyFill="1"/>
    <xf numFmtId="0" fontId="16" fillId="2" borderId="0" xfId="0" applyFont="1" applyFill="1"/>
    <xf numFmtId="0" fontId="8" fillId="2" borderId="0" xfId="0" applyFont="1" applyFill="1"/>
    <xf numFmtId="0" fontId="5" fillId="2" borderId="1" xfId="1" applyFont="1" applyFill="1" applyBorder="1" applyAlignment="1">
      <alignment horizontal="center" vertical="center"/>
    </xf>
    <xf numFmtId="0" fontId="4" fillId="2" borderId="1" xfId="5" applyFont="1" applyFill="1" applyBorder="1" applyAlignment="1">
      <alignment wrapText="1"/>
    </xf>
    <xf numFmtId="41" fontId="4" fillId="2" borderId="1" xfId="7" applyNumberFormat="1" applyFont="1" applyFill="1" applyBorder="1" applyAlignment="1">
      <alignment horizontal="right" wrapText="1"/>
    </xf>
    <xf numFmtId="9" fontId="3" fillId="2" borderId="0" xfId="4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1" fontId="4" fillId="2" borderId="1" xfId="6" applyNumberFormat="1" applyFont="1" applyFill="1" applyBorder="1" applyAlignment="1">
      <alignment horizontal="right" wrapText="1"/>
    </xf>
    <xf numFmtId="41" fontId="2" fillId="2" borderId="1" xfId="0" applyNumberFormat="1" applyFont="1" applyFill="1" applyBorder="1"/>
    <xf numFmtId="41" fontId="2" fillId="2" borderId="0" xfId="0" applyNumberFormat="1" applyFont="1" applyFill="1"/>
    <xf numFmtId="0" fontId="16" fillId="2" borderId="0" xfId="5" applyFont="1" applyFill="1" applyBorder="1" applyAlignment="1">
      <alignment wrapText="1"/>
    </xf>
    <xf numFmtId="0" fontId="19" fillId="2" borderId="0" xfId="0" applyFont="1" applyFill="1" applyAlignment="1">
      <alignment horizontal="center" vertical="center" readingOrder="1"/>
    </xf>
    <xf numFmtId="10" fontId="16" fillId="2" borderId="0" xfId="0" applyNumberFormat="1" applyFont="1" applyFill="1"/>
    <xf numFmtId="0" fontId="16" fillId="2" borderId="0" xfId="0" applyFont="1" applyFill="1" applyAlignment="1">
      <alignment horizontal="right"/>
    </xf>
    <xf numFmtId="0" fontId="5" fillId="2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0" fontId="17" fillId="2" borderId="0" xfId="0" applyNumberFormat="1" applyFont="1" applyFill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41" fontId="9" fillId="2" borderId="1" xfId="5" applyNumberFormat="1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right"/>
    </xf>
    <xf numFmtId="41" fontId="18" fillId="2" borderId="0" xfId="5" applyNumberFormat="1" applyFont="1" applyFill="1" applyBorder="1" applyAlignment="1">
      <alignment horizontal="right" wrapText="1"/>
    </xf>
    <xf numFmtId="0" fontId="17" fillId="2" borderId="0" xfId="0" applyFont="1" applyFill="1" applyAlignment="1">
      <alignment horizontal="right"/>
    </xf>
    <xf numFmtId="0" fontId="17" fillId="2" borderId="0" xfId="0" applyFont="1" applyFill="1"/>
    <xf numFmtId="10" fontId="17" fillId="2" borderId="0" xfId="0" applyNumberFormat="1" applyFont="1" applyFill="1"/>
  </cellXfs>
  <cellStyles count="14">
    <cellStyle name="Normal" xfId="0" builtinId="0"/>
    <cellStyle name="Normal 2" xfId="10" xr:uid="{00000000-0005-0000-0000-000001000000}"/>
    <cellStyle name="Normal_CUADRO 2.1" xfId="5" xr:uid="{00000000-0005-0000-0000-000002000000}"/>
    <cellStyle name="Normal_CUADRO 2.2" xfId="6" xr:uid="{00000000-0005-0000-0000-000003000000}"/>
    <cellStyle name="Normal_CUADRO 2.3" xfId="7" xr:uid="{00000000-0005-0000-0000-000004000000}"/>
    <cellStyle name="Normal_CUADRO 2.4" xfId="8" xr:uid="{00000000-0005-0000-0000-000005000000}"/>
    <cellStyle name="Normal_CUADRO 2.5" xfId="9" xr:uid="{00000000-0005-0000-0000-000006000000}"/>
    <cellStyle name="Normal_CUADRO 2.5_1" xfId="13" xr:uid="{00000000-0005-0000-0000-000007000000}"/>
    <cellStyle name="Normal_CUADRO 2.6" xfId="12" xr:uid="{00000000-0005-0000-0000-000008000000}"/>
    <cellStyle name="Normal_CUADRO 2.6_1" xfId="11" xr:uid="{00000000-0005-0000-0000-000009000000}"/>
    <cellStyle name="Normal_Hoja1" xfId="1" xr:uid="{00000000-0005-0000-0000-00000A000000}"/>
    <cellStyle name="Normal_Hoja1_1" xfId="2" xr:uid="{00000000-0005-0000-0000-00000B000000}"/>
    <cellStyle name="Normal_NAVES Y TRG" xfId="3" xr:uid="{00000000-0005-0000-0000-00000C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695876288659793"/>
          <c:y val="0.13450318002097841"/>
          <c:w val="0.87500000000000633"/>
          <c:h val="0.73099554359228003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lIns="182880" tIns="91440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GRAFICO1!$B$3:$B$14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GRAFICO1!$C$3:$C$14</c:f>
              <c:numCache>
                <c:formatCode>#,##0</c:formatCode>
                <c:ptCount val="12"/>
                <c:pt idx="0">
                  <c:v>682</c:v>
                </c:pt>
                <c:pt idx="1">
                  <c:v>750</c:v>
                </c:pt>
                <c:pt idx="2">
                  <c:v>635</c:v>
                </c:pt>
                <c:pt idx="3">
                  <c:v>527</c:v>
                </c:pt>
                <c:pt idx="4">
                  <c:v>627</c:v>
                </c:pt>
                <c:pt idx="5">
                  <c:v>492</c:v>
                </c:pt>
                <c:pt idx="6">
                  <c:v>585</c:v>
                </c:pt>
                <c:pt idx="7">
                  <c:v>517</c:v>
                </c:pt>
                <c:pt idx="8">
                  <c:v>524</c:v>
                </c:pt>
                <c:pt idx="9">
                  <c:v>558</c:v>
                </c:pt>
                <c:pt idx="10">
                  <c:v>593</c:v>
                </c:pt>
                <c:pt idx="11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7-9141-9C5F-6087FC4B5A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182033024"/>
        <c:axId val="183748480"/>
        <c:axId val="0"/>
      </c:bar3DChart>
      <c:catAx>
        <c:axId val="18203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layout>
            <c:manualLayout>
              <c:xMode val="edge"/>
              <c:yMode val="edge"/>
              <c:x val="0.52319587628866782"/>
              <c:y val="0.92592768855021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3748480"/>
        <c:crosses val="autoZero"/>
        <c:auto val="1"/>
        <c:lblAlgn val="ctr"/>
        <c:lblOffset val="100"/>
        <c:noMultiLvlLbl val="0"/>
      </c:catAx>
      <c:valAx>
        <c:axId val="183748480"/>
        <c:scaling>
          <c:orientation val="minMax"/>
          <c:max val="8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naves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618556701030927E-2"/>
              <c:y val="0.374269718319248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2033024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PORCENTAJE DE NAVES RECALADAS A PUERTOS ANCIONALES POR TIPO DE NAVE AÑO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66-B347-90D6-F1289C45DE0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66-B347-90D6-F1289C45DE0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66-B347-90D6-F1289C45DE0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66-B347-90D6-F1289C45DE0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266-B347-90D6-F1289C45DE0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266-B347-90D6-F1289C45DE0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266-B347-90D6-F1289C45DE0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66-B347-90D6-F1289C45DE0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6-B347-90D6-F1289C45DE0A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66-B347-90D6-F1289C45DE0A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66-B347-90D6-F1289C45DE0A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66-B347-90D6-F1289C45DE0A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66-B347-90D6-F1289C45DE0A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66-B347-90D6-F1289C45DE0A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66-B347-90D6-F1289C45DE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GRAFICO7!$E$3:$E$10</c:f>
              <c:numCache>
                <c:formatCode>0.0%</c:formatCode>
                <c:ptCount val="8"/>
                <c:pt idx="0">
                  <c:v>0.22185901080159182</c:v>
                </c:pt>
                <c:pt idx="1">
                  <c:v>0.43746446844798181</c:v>
                </c:pt>
                <c:pt idx="2">
                  <c:v>0.6230812961910176</c:v>
                </c:pt>
                <c:pt idx="3">
                  <c:v>0.74843661171119957</c:v>
                </c:pt>
                <c:pt idx="4">
                  <c:v>0.84977259806708361</c:v>
                </c:pt>
                <c:pt idx="5">
                  <c:v>0.88487777146105751</c:v>
                </c:pt>
                <c:pt idx="6">
                  <c:v>0.91003411028993753</c:v>
                </c:pt>
                <c:pt idx="7">
                  <c:v>1</c:v>
                </c:pt>
              </c:numCache>
            </c:numRef>
          </c:cat>
          <c:val>
            <c:numRef>
              <c:f>GRAFICO7!$F$3:$F$10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266-B347-90D6-F1289C45DE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4886521537749"/>
          <c:y val="8.7559242594675665E-2"/>
          <c:w val="0.80199252801992527"/>
          <c:h val="0.692104527080100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2700"/>
              <a:bevelB w="19050"/>
            </a:sp3d>
          </c:spPr>
          <c:invertIfNegative val="0"/>
          <c:cat>
            <c:strRef>
              <c:f>GRAFICO8!$B$2:$B$15</c:f>
              <c:strCache>
                <c:ptCount val="14"/>
                <c:pt idx="0">
                  <c:v>GRAL</c:v>
                </c:pt>
                <c:pt idx="1">
                  <c:v>PTC</c:v>
                </c:pt>
                <c:pt idx="2">
                  <c:v>GRA</c:v>
                </c:pt>
                <c:pt idx="3">
                  <c:v>PET</c:v>
                </c:pt>
                <c:pt idx="4">
                  <c:v>QUI</c:v>
                </c:pt>
                <c:pt idx="5">
                  <c:v>CRD</c:v>
                </c:pt>
                <c:pt idx="6">
                  <c:v>TLE</c:v>
                </c:pt>
                <c:pt idx="7">
                  <c:v>OTROS (b)</c:v>
                </c:pt>
                <c:pt idx="8">
                  <c:v>PAS/PASC</c:v>
                </c:pt>
                <c:pt idx="9">
                  <c:v>PES (a)</c:v>
                </c:pt>
                <c:pt idx="10">
                  <c:v>FRI</c:v>
                </c:pt>
                <c:pt idx="11">
                  <c:v>WEL</c:v>
                </c:pt>
                <c:pt idx="12">
                  <c:v>GAS</c:v>
                </c:pt>
                <c:pt idx="13">
                  <c:v>PTR</c:v>
                </c:pt>
              </c:strCache>
            </c:strRef>
          </c:cat>
          <c:val>
            <c:numRef>
              <c:f>GRAFICO8!$C$2:$C$15</c:f>
              <c:numCache>
                <c:formatCode>General</c:formatCode>
                <c:ptCount val="14"/>
                <c:pt idx="0">
                  <c:v>1561</c:v>
                </c:pt>
                <c:pt idx="1">
                  <c:v>1517</c:v>
                </c:pt>
                <c:pt idx="2">
                  <c:v>1306</c:v>
                </c:pt>
                <c:pt idx="3">
                  <c:v>882</c:v>
                </c:pt>
                <c:pt idx="4">
                  <c:v>713</c:v>
                </c:pt>
                <c:pt idx="5">
                  <c:v>247</c:v>
                </c:pt>
                <c:pt idx="6">
                  <c:v>177</c:v>
                </c:pt>
                <c:pt idx="7">
                  <c:v>162</c:v>
                </c:pt>
                <c:pt idx="8">
                  <c:v>113</c:v>
                </c:pt>
                <c:pt idx="9">
                  <c:v>90</c:v>
                </c:pt>
                <c:pt idx="10">
                  <c:v>88</c:v>
                </c:pt>
                <c:pt idx="11">
                  <c:v>84</c:v>
                </c:pt>
                <c:pt idx="12">
                  <c:v>66</c:v>
                </c:pt>
                <c:pt idx="1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9-B84C-A39E-BFEAC5600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715136"/>
        <c:axId val="20471744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chemeClr val="tx2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GRAFICO8!$B$2:$B$15</c:f>
              <c:strCache>
                <c:ptCount val="14"/>
                <c:pt idx="0">
                  <c:v>GRAL</c:v>
                </c:pt>
                <c:pt idx="1">
                  <c:v>PTC</c:v>
                </c:pt>
                <c:pt idx="2">
                  <c:v>GRA</c:v>
                </c:pt>
                <c:pt idx="3">
                  <c:v>PET</c:v>
                </c:pt>
                <c:pt idx="4">
                  <c:v>QUI</c:v>
                </c:pt>
                <c:pt idx="5">
                  <c:v>CRD</c:v>
                </c:pt>
                <c:pt idx="6">
                  <c:v>TLE</c:v>
                </c:pt>
                <c:pt idx="7">
                  <c:v>OTROS (b)</c:v>
                </c:pt>
                <c:pt idx="8">
                  <c:v>PAS/PASC</c:v>
                </c:pt>
                <c:pt idx="9">
                  <c:v>PES (a)</c:v>
                </c:pt>
                <c:pt idx="10">
                  <c:v>FRI</c:v>
                </c:pt>
                <c:pt idx="11">
                  <c:v>WEL</c:v>
                </c:pt>
                <c:pt idx="12">
                  <c:v>GAS</c:v>
                </c:pt>
                <c:pt idx="13">
                  <c:v>PTR</c:v>
                </c:pt>
              </c:strCache>
            </c:strRef>
          </c:cat>
          <c:val>
            <c:numRef>
              <c:f>GRAFICO8!$D$2:$D$15</c:f>
              <c:numCache>
                <c:formatCode>#,##0.00</c:formatCode>
                <c:ptCount val="14"/>
                <c:pt idx="0">
                  <c:v>22.18590108015918</c:v>
                </c:pt>
                <c:pt idx="1">
                  <c:v>43.746446844798179</c:v>
                </c:pt>
                <c:pt idx="2">
                  <c:v>62.308129619101763</c:v>
                </c:pt>
                <c:pt idx="3">
                  <c:v>74.843661171119948</c:v>
                </c:pt>
                <c:pt idx="4">
                  <c:v>84.977259806708346</c:v>
                </c:pt>
                <c:pt idx="5">
                  <c:v>88.487777146105728</c:v>
                </c:pt>
                <c:pt idx="6">
                  <c:v>91.003411028993739</c:v>
                </c:pt>
                <c:pt idx="7">
                  <c:v>93.305855599772585</c:v>
                </c:pt>
                <c:pt idx="8">
                  <c:v>94.911881750994866</c:v>
                </c:pt>
                <c:pt idx="9">
                  <c:v>96.191017623649785</c:v>
                </c:pt>
                <c:pt idx="10">
                  <c:v>97.441728254690148</c:v>
                </c:pt>
                <c:pt idx="11">
                  <c:v>98.635588402501398</c:v>
                </c:pt>
                <c:pt idx="12">
                  <c:v>99.57362137578167</c:v>
                </c:pt>
                <c:pt idx="13">
                  <c:v>99.999999999999972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9-B84C-A39E-BFEAC5600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40096"/>
        <c:axId val="204741632"/>
      </c:lineChart>
      <c:catAx>
        <c:axId val="20471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TIPO DE NAVE</a:t>
                </a:r>
              </a:p>
            </c:rich>
          </c:tx>
          <c:layout>
            <c:manualLayout>
              <c:xMode val="edge"/>
              <c:yMode val="edge"/>
              <c:x val="0.4477493052339046"/>
              <c:y val="0.9660073115860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Arial Narrow"/>
                <a:cs typeface="Arial" pitchFamily="34" charset="0"/>
              </a:defRPr>
            </a:pPr>
            <a:endParaRPr lang="es-CL"/>
          </a:p>
        </c:txPr>
        <c:crossAx val="2047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17440"/>
        <c:scaling>
          <c:orientation val="minMax"/>
          <c:max val="9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NÚMERO RECALADAS</a:t>
                </a:r>
              </a:p>
            </c:rich>
          </c:tx>
          <c:layout>
            <c:manualLayout>
              <c:xMode val="edge"/>
              <c:yMode val="edge"/>
              <c:x val="1.9925280199253031E-2"/>
              <c:y val="0.347504934713759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715136"/>
        <c:crosses val="autoZero"/>
        <c:crossBetween val="between"/>
      </c:valAx>
      <c:catAx>
        <c:axId val="20474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741632"/>
        <c:crosses val="autoZero"/>
        <c:auto val="1"/>
        <c:lblAlgn val="ctr"/>
        <c:lblOffset val="100"/>
        <c:noMultiLvlLbl val="0"/>
      </c:catAx>
      <c:valAx>
        <c:axId val="204741632"/>
        <c:scaling>
          <c:orientation val="minMax"/>
          <c:max val="100"/>
        </c:scaling>
        <c:delete val="0"/>
        <c:axPos val="r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PORCENTAJE </a:t>
                </a:r>
                <a:r>
                  <a:rPr lang="en-US" sz="900"/>
                  <a:t>ACUMULADO</a:t>
                </a:r>
              </a:p>
            </c:rich>
          </c:tx>
          <c:layout>
            <c:manualLayout>
              <c:xMode val="edge"/>
              <c:yMode val="edge"/>
              <c:x val="0.95143212951431511"/>
              <c:y val="0.33456592118718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7400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307901907356949"/>
          <c:y val="0.13581566946214171"/>
          <c:w val="0.86784741144415556"/>
          <c:h val="0.7084282143690897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lIns="182880" tIns="91440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GRAFICO9!$B$4:$B$8</c:f>
              <c:strCache>
                <c:ptCount val="5"/>
                <c:pt idx="0">
                  <c:v>Menos de 10.000</c:v>
                </c:pt>
                <c:pt idx="1">
                  <c:v>10.001 a 20.000</c:v>
                </c:pt>
                <c:pt idx="2">
                  <c:v>20.001 a 30.000</c:v>
                </c:pt>
                <c:pt idx="3">
                  <c:v>30.001 a 40.000</c:v>
                </c:pt>
                <c:pt idx="4">
                  <c:v>Más de 40.000</c:v>
                </c:pt>
              </c:strCache>
            </c:strRef>
          </c:cat>
          <c:val>
            <c:numRef>
              <c:f>GRAFICO9!$C$4:$C$8</c:f>
              <c:numCache>
                <c:formatCode>#,##0</c:formatCode>
                <c:ptCount val="5"/>
                <c:pt idx="0">
                  <c:v>1089</c:v>
                </c:pt>
                <c:pt idx="1">
                  <c:v>864</c:v>
                </c:pt>
                <c:pt idx="2">
                  <c:v>1808</c:v>
                </c:pt>
                <c:pt idx="3">
                  <c:v>1055</c:v>
                </c:pt>
                <c:pt idx="4">
                  <c:v>2220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9-4144-944E-EA4AFE2926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279232"/>
        <c:axId val="205282304"/>
        <c:axId val="0"/>
      </c:bar3DChart>
      <c:catAx>
        <c:axId val="20527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Rango TRG</a:t>
                </a:r>
              </a:p>
            </c:rich>
          </c:tx>
          <c:layout>
            <c:manualLayout>
              <c:xMode val="edge"/>
              <c:yMode val="edge"/>
              <c:x val="0.49046321525886177"/>
              <c:y val="0.92776523702032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5282304"/>
        <c:crosses val="autoZero"/>
        <c:auto val="1"/>
        <c:lblAlgn val="ctr"/>
        <c:lblOffset val="100"/>
        <c:noMultiLvlLbl val="0"/>
      </c:catAx>
      <c:valAx>
        <c:axId val="205282304"/>
        <c:scaling>
          <c:orientation val="minMax"/>
          <c:max val="250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Númerro</a:t>
                </a:r>
                <a:r>
                  <a:rPr lang="en-US" baseline="0"/>
                  <a:t> de naves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798365122615852E-2"/>
              <c:y val="0.356659142212189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5279232"/>
        <c:crosses val="autoZero"/>
        <c:crossBetween val="between"/>
        <c:majorUnit val="500"/>
        <c:minorUnit val="100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2426187419768019E-2"/>
          <c:y val="0.14372469635627533"/>
          <c:w val="0.88960205391527603"/>
          <c:h val="0.7294197031039136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GRAFICO11!$B$2:$B$29</c:f>
              <c:strCache>
                <c:ptCount val="28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HUA</c:v>
                </c:pt>
                <c:pt idx="9">
                  <c:v>COQ</c:v>
                </c:pt>
                <c:pt idx="10">
                  <c:v>LOS</c:v>
                </c:pt>
                <c:pt idx="11">
                  <c:v>HRO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VLD</c:v>
                </c:pt>
                <c:pt idx="20">
                  <c:v>COR</c:v>
                </c:pt>
                <c:pt idx="21">
                  <c:v>CAB</c:v>
                </c:pt>
                <c:pt idx="22">
                  <c:v>PMO</c:v>
                </c:pt>
                <c:pt idx="23">
                  <c:v>CAS</c:v>
                </c:pt>
                <c:pt idx="24">
                  <c:v>CHB</c:v>
                </c:pt>
                <c:pt idx="25">
                  <c:v>NAT</c:v>
                </c:pt>
                <c:pt idx="26">
                  <c:v>PTA</c:v>
                </c:pt>
                <c:pt idx="27">
                  <c:v>WIL</c:v>
                </c:pt>
              </c:strCache>
            </c:strRef>
          </c:cat>
          <c:val>
            <c:numRef>
              <c:f>GRAFICO11!$C$2:$C$29</c:f>
              <c:numCache>
                <c:formatCode>0</c:formatCode>
                <c:ptCount val="28"/>
                <c:pt idx="0">
                  <c:v>26.439479512736266</c:v>
                </c:pt>
                <c:pt idx="1">
                  <c:v>22.508600823039671</c:v>
                </c:pt>
                <c:pt idx="2">
                  <c:v>42.310391363020898</c:v>
                </c:pt>
                <c:pt idx="3">
                  <c:v>64.199324324335336</c:v>
                </c:pt>
                <c:pt idx="4">
                  <c:v>45.86853813559226</c:v>
                </c:pt>
                <c:pt idx="5">
                  <c:v>57.488064516126364</c:v>
                </c:pt>
                <c:pt idx="6">
                  <c:v>42.442676767659243</c:v>
                </c:pt>
                <c:pt idx="7">
                  <c:v>49.233047619044584</c:v>
                </c:pt>
                <c:pt idx="8">
                  <c:v>139.55000000000507</c:v>
                </c:pt>
                <c:pt idx="9">
                  <c:v>52.180227743273363</c:v>
                </c:pt>
                <c:pt idx="10">
                  <c:v>28.283647798735402</c:v>
                </c:pt>
                <c:pt idx="11">
                  <c:v>27.603333333344199</c:v>
                </c:pt>
                <c:pt idx="12">
                  <c:v>39.608601458596098</c:v>
                </c:pt>
                <c:pt idx="13">
                  <c:v>29.6540152963662</c:v>
                </c:pt>
                <c:pt idx="14">
                  <c:v>39.131732168854732</c:v>
                </c:pt>
                <c:pt idx="15">
                  <c:v>63.652608695655871</c:v>
                </c:pt>
                <c:pt idx="16">
                  <c:v>91.631871345024066</c:v>
                </c:pt>
                <c:pt idx="17">
                  <c:v>47.267873015870741</c:v>
                </c:pt>
                <c:pt idx="18">
                  <c:v>60.893456032714468</c:v>
                </c:pt>
                <c:pt idx="19">
                  <c:v>110</c:v>
                </c:pt>
                <c:pt idx="20">
                  <c:v>208.81923076925048</c:v>
                </c:pt>
                <c:pt idx="21">
                  <c:v>65.808333333337728</c:v>
                </c:pt>
                <c:pt idx="22">
                  <c:v>98.769515669512117</c:v>
                </c:pt>
                <c:pt idx="23">
                  <c:v>23.033333333325572</c:v>
                </c:pt>
                <c:pt idx="24">
                  <c:v>44.37400000000256</c:v>
                </c:pt>
                <c:pt idx="25">
                  <c:v>13.20468749999236</c:v>
                </c:pt>
                <c:pt idx="26">
                  <c:v>37.513060428846522</c:v>
                </c:pt>
                <c:pt idx="27">
                  <c:v>9.0416666666278616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4-4645-BC9C-372C4B0D8D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05534336"/>
        <c:axId val="205537664"/>
        <c:axId val="0"/>
      </c:bar3DChart>
      <c:catAx>
        <c:axId val="2055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47496790757381313"/>
              <c:y val="0.936572199730093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5537664"/>
        <c:crosses val="autoZero"/>
        <c:auto val="1"/>
        <c:lblAlgn val="ctr"/>
        <c:lblOffset val="100"/>
        <c:noMultiLvlLbl val="0"/>
      </c:catAx>
      <c:valAx>
        <c:axId val="205537664"/>
        <c:scaling>
          <c:orientation val="minMax"/>
          <c:max val="2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Horas</a:t>
                </a:r>
              </a:p>
            </c:rich>
          </c:tx>
          <c:layout>
            <c:manualLayout>
              <c:xMode val="edge"/>
              <c:yMode val="edge"/>
              <c:x val="2.0539152759948651E-2"/>
              <c:y val="0.435222672064782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5534336"/>
        <c:crosses val="autoZero"/>
        <c:crossBetween val="between"/>
        <c:majorUnit val="30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249719626168368"/>
          <c:y val="0.14227677005961301"/>
          <c:w val="0.86101394680086252"/>
          <c:h val="0.715349761441763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GRAFICO12!$B$3:$B$31</c:f>
              <c:strCache>
                <c:ptCount val="29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HUA</c:v>
                </c:pt>
                <c:pt idx="9">
                  <c:v>COQ</c:v>
                </c:pt>
                <c:pt idx="10">
                  <c:v>LOS</c:v>
                </c:pt>
                <c:pt idx="11">
                  <c:v>HRO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COR</c:v>
                </c:pt>
                <c:pt idx="20">
                  <c:v>VLD</c:v>
                </c:pt>
                <c:pt idx="21">
                  <c:v>CAB</c:v>
                </c:pt>
                <c:pt idx="22">
                  <c:v>PMO</c:v>
                </c:pt>
                <c:pt idx="23">
                  <c:v>CAS</c:v>
                </c:pt>
                <c:pt idx="24">
                  <c:v>QLL</c:v>
                </c:pt>
                <c:pt idx="25">
                  <c:v>CHB</c:v>
                </c:pt>
                <c:pt idx="26">
                  <c:v>NAT</c:v>
                </c:pt>
                <c:pt idx="27">
                  <c:v>PAR</c:v>
                </c:pt>
                <c:pt idx="28">
                  <c:v>WIL</c:v>
                </c:pt>
              </c:strCache>
            </c:strRef>
          </c:cat>
          <c:val>
            <c:numRef>
              <c:f>GRAFICO12!$C$3:$C$31</c:f>
              <c:numCache>
                <c:formatCode>#,##0</c:formatCode>
                <c:ptCount val="29"/>
                <c:pt idx="0">
                  <c:v>606</c:v>
                </c:pt>
                <c:pt idx="1">
                  <c:v>818</c:v>
                </c:pt>
                <c:pt idx="2">
                  <c:v>1890</c:v>
                </c:pt>
                <c:pt idx="3">
                  <c:v>392</c:v>
                </c:pt>
                <c:pt idx="4">
                  <c:v>2666</c:v>
                </c:pt>
                <c:pt idx="5">
                  <c:v>1043</c:v>
                </c:pt>
                <c:pt idx="6">
                  <c:v>132</c:v>
                </c:pt>
                <c:pt idx="7">
                  <c:v>756</c:v>
                </c:pt>
                <c:pt idx="8">
                  <c:v>768</c:v>
                </c:pt>
                <c:pt idx="9">
                  <c:v>395</c:v>
                </c:pt>
                <c:pt idx="10">
                  <c:v>147</c:v>
                </c:pt>
                <c:pt idx="11">
                  <c:v>10</c:v>
                </c:pt>
                <c:pt idx="12">
                  <c:v>2045</c:v>
                </c:pt>
                <c:pt idx="13">
                  <c:v>1151</c:v>
                </c:pt>
                <c:pt idx="14">
                  <c:v>1906</c:v>
                </c:pt>
                <c:pt idx="15">
                  <c:v>547</c:v>
                </c:pt>
                <c:pt idx="16">
                  <c:v>824</c:v>
                </c:pt>
                <c:pt idx="17">
                  <c:v>1072</c:v>
                </c:pt>
                <c:pt idx="18">
                  <c:v>789</c:v>
                </c:pt>
                <c:pt idx="19">
                  <c:v>47</c:v>
                </c:pt>
                <c:pt idx="20">
                  <c:v>3</c:v>
                </c:pt>
                <c:pt idx="21">
                  <c:v>139</c:v>
                </c:pt>
                <c:pt idx="22">
                  <c:v>300</c:v>
                </c:pt>
                <c:pt idx="23">
                  <c:v>2</c:v>
                </c:pt>
                <c:pt idx="24">
                  <c:v>2</c:v>
                </c:pt>
                <c:pt idx="25">
                  <c:v>108</c:v>
                </c:pt>
                <c:pt idx="26">
                  <c:v>144</c:v>
                </c:pt>
                <c:pt idx="27">
                  <c:v>800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6-9D43-AF68-88CC360EB2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183657216"/>
        <c:axId val="183660544"/>
        <c:axId val="0"/>
      </c:bar3DChart>
      <c:catAx>
        <c:axId val="18365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39023061048666624"/>
              <c:y val="0.93419596841892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3660544"/>
        <c:crosses val="autoZero"/>
        <c:auto val="1"/>
        <c:lblAlgn val="ctr"/>
        <c:lblOffset val="100"/>
        <c:noMultiLvlLbl val="0"/>
      </c:catAx>
      <c:valAx>
        <c:axId val="183660544"/>
        <c:scaling>
          <c:orientation val="minMax"/>
          <c:max val="270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faenas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845722501797269E-2"/>
              <c:y val="0.32723642188377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3657216"/>
        <c:crosses val="autoZero"/>
        <c:crossBetween val="between"/>
        <c:majorUnit val="300"/>
      </c:valAx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TRG DE NAVES RECALADAS A PUERTOS NACIONALES
AÑO 2011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GRAFICO1!#REF!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4-0945-81A0-A9809DFB8E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83784576"/>
        <c:axId val="183787904"/>
      </c:barChart>
      <c:catAx>
        <c:axId val="18378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378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787904"/>
        <c:scaling>
          <c:orientation val="minMax"/>
          <c:max val="25000000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83784576"/>
        <c:crosses val="autoZero"/>
        <c:crossBetween val="between"/>
        <c:majorUnit val="25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71512852928782"/>
          <c:y val="0.13872857932559424"/>
          <c:w val="0.8752633796881587"/>
          <c:h val="0.7109839967636018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GRAFICO2!$B$2:$B$29</c:f>
              <c:strCache>
                <c:ptCount val="28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HUA</c:v>
                </c:pt>
                <c:pt idx="9">
                  <c:v>COQ</c:v>
                </c:pt>
                <c:pt idx="10">
                  <c:v>LOS</c:v>
                </c:pt>
                <c:pt idx="11">
                  <c:v>HRO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COR</c:v>
                </c:pt>
                <c:pt idx="20">
                  <c:v>VLD</c:v>
                </c:pt>
                <c:pt idx="21">
                  <c:v>CAB</c:v>
                </c:pt>
                <c:pt idx="22">
                  <c:v>PMO</c:v>
                </c:pt>
                <c:pt idx="23">
                  <c:v>QLL</c:v>
                </c:pt>
                <c:pt idx="24">
                  <c:v>CHB</c:v>
                </c:pt>
                <c:pt idx="25">
                  <c:v>NAT</c:v>
                </c:pt>
                <c:pt idx="26">
                  <c:v>PAR</c:v>
                </c:pt>
                <c:pt idx="27">
                  <c:v>WIL</c:v>
                </c:pt>
              </c:strCache>
            </c:strRef>
          </c:cat>
          <c:val>
            <c:numRef>
              <c:f>GRAFICO2!$C$2:$C$29</c:f>
              <c:numCache>
                <c:formatCode>_(* #,##0_);_(* \(#,##0\);_(* "-"_);_(@_)</c:formatCode>
                <c:ptCount val="28"/>
                <c:pt idx="0">
                  <c:v>301</c:v>
                </c:pt>
                <c:pt idx="1">
                  <c:v>407</c:v>
                </c:pt>
                <c:pt idx="2">
                  <c:v>248</c:v>
                </c:pt>
                <c:pt idx="3">
                  <c:v>77</c:v>
                </c:pt>
                <c:pt idx="4">
                  <c:v>952</c:v>
                </c:pt>
                <c:pt idx="5">
                  <c:v>312</c:v>
                </c:pt>
                <c:pt idx="6">
                  <c:v>66</c:v>
                </c:pt>
                <c:pt idx="7">
                  <c:v>178</c:v>
                </c:pt>
                <c:pt idx="8">
                  <c:v>110</c:v>
                </c:pt>
                <c:pt idx="9">
                  <c:v>163</c:v>
                </c:pt>
                <c:pt idx="10">
                  <c:v>53</c:v>
                </c:pt>
                <c:pt idx="11">
                  <c:v>5</c:v>
                </c:pt>
                <c:pt idx="12">
                  <c:v>804</c:v>
                </c:pt>
                <c:pt idx="13">
                  <c:v>528</c:v>
                </c:pt>
                <c:pt idx="14">
                  <c:v>921</c:v>
                </c:pt>
                <c:pt idx="15">
                  <c:v>237</c:v>
                </c:pt>
                <c:pt idx="16">
                  <c:v>64</c:v>
                </c:pt>
                <c:pt idx="17">
                  <c:v>530</c:v>
                </c:pt>
                <c:pt idx="18">
                  <c:v>336</c:v>
                </c:pt>
                <c:pt idx="19">
                  <c:v>22</c:v>
                </c:pt>
                <c:pt idx="20">
                  <c:v>1</c:v>
                </c:pt>
                <c:pt idx="21">
                  <c:v>68</c:v>
                </c:pt>
                <c:pt idx="22">
                  <c:v>143</c:v>
                </c:pt>
                <c:pt idx="23">
                  <c:v>1</c:v>
                </c:pt>
                <c:pt idx="24">
                  <c:v>54</c:v>
                </c:pt>
                <c:pt idx="25">
                  <c:v>76</c:v>
                </c:pt>
                <c:pt idx="26">
                  <c:v>374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F-F046-95EC-64C261F093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203662080"/>
        <c:axId val="203673600"/>
        <c:axId val="0"/>
      </c:bar3DChart>
      <c:catAx>
        <c:axId val="20366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39148756847871946"/>
              <c:y val="0.933701919100908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3673600"/>
        <c:crosses val="autoZero"/>
        <c:auto val="1"/>
        <c:lblAlgn val="ctr"/>
        <c:lblOffset val="100"/>
        <c:noMultiLvlLbl val="0"/>
      </c:catAx>
      <c:valAx>
        <c:axId val="203673600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naves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227560050568902E-2"/>
              <c:y val="0.358382177230440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3662080"/>
        <c:crosses val="autoZero"/>
        <c:crossBetween val="between"/>
        <c:majorUnit val="200"/>
        <c:minorUnit val="20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NÚMERO DE NAVES RECALADAS A PUERTOS NACIONALES
AÑO 2011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GRAFICO1!$C$3:$C$14</c:f>
              <c:numCache>
                <c:formatCode>#,##0</c:formatCode>
                <c:ptCount val="12"/>
                <c:pt idx="0">
                  <c:v>682</c:v>
                </c:pt>
                <c:pt idx="1">
                  <c:v>750</c:v>
                </c:pt>
                <c:pt idx="2">
                  <c:v>635</c:v>
                </c:pt>
                <c:pt idx="3">
                  <c:v>527</c:v>
                </c:pt>
                <c:pt idx="4">
                  <c:v>627</c:v>
                </c:pt>
                <c:pt idx="5">
                  <c:v>492</c:v>
                </c:pt>
                <c:pt idx="6">
                  <c:v>585</c:v>
                </c:pt>
                <c:pt idx="7">
                  <c:v>517</c:v>
                </c:pt>
                <c:pt idx="8">
                  <c:v>524</c:v>
                </c:pt>
                <c:pt idx="9">
                  <c:v>558</c:v>
                </c:pt>
                <c:pt idx="10">
                  <c:v>593</c:v>
                </c:pt>
                <c:pt idx="11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7-7B47-823D-D260F86DEB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04353920"/>
        <c:axId val="204356992"/>
      </c:barChart>
      <c:catAx>
        <c:axId val="20435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35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356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 DE NAVES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35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299232736572891"/>
          <c:y val="0.18264860728025434"/>
          <c:w val="0.84910485933503865"/>
          <c:h val="0.6784089660025374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lIns="182880" tIns="0" bIns="1005840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GRAFICO3!$B$2:$B$13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GRAFICO3!$C$2:$C$13</c:f>
              <c:numCache>
                <c:formatCode>#,##0</c:formatCode>
                <c:ptCount val="12"/>
                <c:pt idx="0">
                  <c:v>24912279.48</c:v>
                </c:pt>
                <c:pt idx="1">
                  <c:v>26117935.210000001</c:v>
                </c:pt>
                <c:pt idx="2">
                  <c:v>24027776.07</c:v>
                </c:pt>
                <c:pt idx="3">
                  <c:v>22669363.550000001</c:v>
                </c:pt>
                <c:pt idx="4">
                  <c:v>24439300.620000001</c:v>
                </c:pt>
                <c:pt idx="5">
                  <c:v>20004655.25</c:v>
                </c:pt>
                <c:pt idx="6">
                  <c:v>22479887</c:v>
                </c:pt>
                <c:pt idx="7">
                  <c:v>21024965.48</c:v>
                </c:pt>
                <c:pt idx="8">
                  <c:v>21119549</c:v>
                </c:pt>
                <c:pt idx="9">
                  <c:v>21903985.260000002</c:v>
                </c:pt>
                <c:pt idx="10">
                  <c:v>23773733.210000001</c:v>
                </c:pt>
                <c:pt idx="11">
                  <c:v>23611982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B-A54F-9632-F3BABDA6F4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04388992"/>
        <c:axId val="204420992"/>
        <c:axId val="0"/>
      </c:bar3DChart>
      <c:catAx>
        <c:axId val="20438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layout>
            <c:manualLayout>
              <c:xMode val="edge"/>
              <c:yMode val="edge"/>
              <c:x val="0.53580562659848052"/>
              <c:y val="0.9236799432790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420992"/>
        <c:crosses val="autoZero"/>
        <c:auto val="1"/>
        <c:lblAlgn val="ctr"/>
        <c:lblOffset val="100"/>
        <c:noMultiLvlLbl val="0"/>
      </c:catAx>
      <c:valAx>
        <c:axId val="204420992"/>
        <c:scaling>
          <c:orientation val="minMax"/>
          <c:max val="28000000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TRG</a:t>
                </a:r>
              </a:p>
            </c:rich>
          </c:tx>
          <c:layout>
            <c:manualLayout>
              <c:xMode val="edge"/>
              <c:yMode val="edge"/>
              <c:x val="6.3938618925832207E-3"/>
              <c:y val="0.485323360027983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388992"/>
        <c:crosses val="autoZero"/>
        <c:crossBetween val="between"/>
        <c:majorUnit val="2000000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318784766795041"/>
          <c:y val="0.20070197541096838"/>
          <c:w val="0.83654257595207526"/>
          <c:h val="0.622456803425887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GRAFICO4!$B$2:$B$29</c:f>
              <c:strCache>
                <c:ptCount val="28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HUA</c:v>
                </c:pt>
                <c:pt idx="9">
                  <c:v>COQ</c:v>
                </c:pt>
                <c:pt idx="10">
                  <c:v>LOS</c:v>
                </c:pt>
                <c:pt idx="11">
                  <c:v>HRO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COR</c:v>
                </c:pt>
                <c:pt idx="20">
                  <c:v>VLD</c:v>
                </c:pt>
                <c:pt idx="21">
                  <c:v>CAB</c:v>
                </c:pt>
                <c:pt idx="22">
                  <c:v>PMO</c:v>
                </c:pt>
                <c:pt idx="23">
                  <c:v>CAS</c:v>
                </c:pt>
                <c:pt idx="24">
                  <c:v>CHB</c:v>
                </c:pt>
                <c:pt idx="25">
                  <c:v>NAT</c:v>
                </c:pt>
                <c:pt idx="26">
                  <c:v>PAR</c:v>
                </c:pt>
                <c:pt idx="27">
                  <c:v>WIL</c:v>
                </c:pt>
              </c:strCache>
            </c:strRef>
          </c:cat>
          <c:val>
            <c:numRef>
              <c:f>GRAFICO4!$C$2:$C$29</c:f>
              <c:numCache>
                <c:formatCode>_(* #,##0_);_(* \(#,##0\);_(* "-"_);_(@_)</c:formatCode>
                <c:ptCount val="28"/>
                <c:pt idx="0">
                  <c:v>10289822</c:v>
                </c:pt>
                <c:pt idx="1">
                  <c:v>18573009</c:v>
                </c:pt>
                <c:pt idx="2">
                  <c:v>7001317</c:v>
                </c:pt>
                <c:pt idx="3">
                  <c:v>1948025</c:v>
                </c:pt>
                <c:pt idx="4">
                  <c:v>37346942</c:v>
                </c:pt>
                <c:pt idx="5">
                  <c:v>10983285</c:v>
                </c:pt>
                <c:pt idx="6">
                  <c:v>1134229</c:v>
                </c:pt>
                <c:pt idx="7">
                  <c:v>8232438</c:v>
                </c:pt>
                <c:pt idx="8">
                  <c:v>5853528</c:v>
                </c:pt>
                <c:pt idx="9">
                  <c:v>5693799</c:v>
                </c:pt>
                <c:pt idx="10">
                  <c:v>1534351</c:v>
                </c:pt>
                <c:pt idx="11">
                  <c:v>27440</c:v>
                </c:pt>
                <c:pt idx="12">
                  <c:v>23086246</c:v>
                </c:pt>
                <c:pt idx="13">
                  <c:v>27465844.48</c:v>
                </c:pt>
                <c:pt idx="14">
                  <c:v>51790116</c:v>
                </c:pt>
                <c:pt idx="15">
                  <c:v>13801435</c:v>
                </c:pt>
                <c:pt idx="16">
                  <c:v>605985.96</c:v>
                </c:pt>
                <c:pt idx="17">
                  <c:v>18171113</c:v>
                </c:pt>
                <c:pt idx="18">
                  <c:v>22075151</c:v>
                </c:pt>
                <c:pt idx="19">
                  <c:v>1074380</c:v>
                </c:pt>
                <c:pt idx="20">
                  <c:v>5258</c:v>
                </c:pt>
                <c:pt idx="21">
                  <c:v>2290171</c:v>
                </c:pt>
                <c:pt idx="22">
                  <c:v>2468578.0700000003</c:v>
                </c:pt>
                <c:pt idx="23">
                  <c:v>1097</c:v>
                </c:pt>
                <c:pt idx="24">
                  <c:v>366494</c:v>
                </c:pt>
                <c:pt idx="25">
                  <c:v>302451</c:v>
                </c:pt>
                <c:pt idx="26">
                  <c:v>3945637.6199999996</c:v>
                </c:pt>
                <c:pt idx="27">
                  <c:v>17269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3-5248-8506-1623B9A82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03634560"/>
        <c:axId val="203707520"/>
        <c:axId val="0"/>
      </c:bar3DChart>
      <c:catAx>
        <c:axId val="20363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45956354300385138"/>
              <c:y val="0.90526404199474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3707520"/>
        <c:crossesAt val="0"/>
        <c:auto val="1"/>
        <c:lblAlgn val="ctr"/>
        <c:lblOffset val="100"/>
        <c:noMultiLvlLbl val="0"/>
      </c:catAx>
      <c:valAx>
        <c:axId val="203707520"/>
        <c:scaling>
          <c:orientation val="minMax"/>
          <c:max val="60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TRG</a:t>
                </a:r>
              </a:p>
            </c:rich>
          </c:tx>
          <c:layout>
            <c:manualLayout>
              <c:xMode val="edge"/>
              <c:yMode val="edge"/>
              <c:x val="1.0269576379974325E-2"/>
              <c:y val="0.46315837084536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3634560"/>
        <c:crosses val="autoZero"/>
        <c:crossBetween val="between"/>
        <c:majorUnit val="10000000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8624125787083846E-2"/>
          <c:y val="0.13403903156524402"/>
          <c:w val="0.89803493672435053"/>
          <c:h val="0.70017757278158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GRAFICO5!$C$2</c:f>
              <c:strCache>
                <c:ptCount val="1"/>
                <c:pt idx="0">
                  <c:v>Nacional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GRAFICO5!$B$3:$B$14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GRAFICO5!$C$3:$C$14</c:f>
              <c:numCache>
                <c:formatCode>General</c:formatCode>
                <c:ptCount val="12"/>
                <c:pt idx="0">
                  <c:v>137</c:v>
                </c:pt>
                <c:pt idx="1">
                  <c:v>192</c:v>
                </c:pt>
                <c:pt idx="2">
                  <c:v>121</c:v>
                </c:pt>
                <c:pt idx="3">
                  <c:v>99</c:v>
                </c:pt>
                <c:pt idx="4">
                  <c:v>143</c:v>
                </c:pt>
                <c:pt idx="5">
                  <c:v>108</c:v>
                </c:pt>
                <c:pt idx="6">
                  <c:v>113</c:v>
                </c:pt>
                <c:pt idx="7">
                  <c:v>100</c:v>
                </c:pt>
                <c:pt idx="8">
                  <c:v>117</c:v>
                </c:pt>
                <c:pt idx="9">
                  <c:v>123</c:v>
                </c:pt>
                <c:pt idx="10">
                  <c:v>130</c:v>
                </c:pt>
                <c:pt idx="1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0-8940-82EB-51A7A3E9F86E}"/>
            </c:ext>
          </c:extLst>
        </c:ser>
        <c:ser>
          <c:idx val="1"/>
          <c:order val="1"/>
          <c:tx>
            <c:strRef>
              <c:f>GRAFICO5!$D$2</c:f>
              <c:strCache>
                <c:ptCount val="1"/>
                <c:pt idx="0">
                  <c:v>Extranjera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GRAFICO5!$B$3:$B$14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GRAFICO5!$D$3:$D$14</c:f>
              <c:numCache>
                <c:formatCode>General</c:formatCode>
                <c:ptCount val="12"/>
                <c:pt idx="0">
                  <c:v>545</c:v>
                </c:pt>
                <c:pt idx="1">
                  <c:v>558</c:v>
                </c:pt>
                <c:pt idx="2">
                  <c:v>514</c:v>
                </c:pt>
                <c:pt idx="3">
                  <c:v>428</c:v>
                </c:pt>
                <c:pt idx="4">
                  <c:v>484</c:v>
                </c:pt>
                <c:pt idx="5">
                  <c:v>384</c:v>
                </c:pt>
                <c:pt idx="6">
                  <c:v>472</c:v>
                </c:pt>
                <c:pt idx="7">
                  <c:v>417</c:v>
                </c:pt>
                <c:pt idx="8">
                  <c:v>407</c:v>
                </c:pt>
                <c:pt idx="9">
                  <c:v>435</c:v>
                </c:pt>
                <c:pt idx="10">
                  <c:v>463</c:v>
                </c:pt>
                <c:pt idx="11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0-8940-82EB-51A7A3E9F8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04508544"/>
        <c:axId val="204551680"/>
        <c:axId val="0"/>
      </c:bar3DChart>
      <c:catAx>
        <c:axId val="2045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layout>
            <c:manualLayout>
              <c:xMode val="edge"/>
              <c:yMode val="edge"/>
              <c:x val="0.50614280975434756"/>
              <c:y val="0.89065409132166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551680"/>
        <c:crosses val="autoZero"/>
        <c:auto val="1"/>
        <c:lblAlgn val="ctr"/>
        <c:lblOffset val="100"/>
        <c:noMultiLvlLbl val="0"/>
      </c:catAx>
      <c:valAx>
        <c:axId val="204551680"/>
        <c:scaling>
          <c:orientation val="minMax"/>
          <c:max val="60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naves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425098271159365E-3"/>
              <c:y val="0.359788979464599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50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52111517746496"/>
          <c:y val="0.95759779720786431"/>
          <c:w val="0.25634467172407838"/>
          <c:h val="4.240220279213564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424903722721449"/>
          <c:y val="0.12979901897335872"/>
          <c:w val="0.87804878048780965"/>
          <c:h val="0.74040285470718725"/>
        </c:manualLayout>
      </c:layout>
      <c:bar3DChart>
        <c:barDir val="col"/>
        <c:grouping val="clustered"/>
        <c:varyColors val="0"/>
        <c:ser>
          <c:idx val="0"/>
          <c:order val="0"/>
          <c:tx>
            <c:v>NACIONAL</c:v>
          </c:tx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GRAFICO6!$B$2:$B$29</c:f>
              <c:strCache>
                <c:ptCount val="28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HUA</c:v>
                </c:pt>
                <c:pt idx="9">
                  <c:v>COQ</c:v>
                </c:pt>
                <c:pt idx="10">
                  <c:v>LOS</c:v>
                </c:pt>
                <c:pt idx="11">
                  <c:v>HRO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COR</c:v>
                </c:pt>
                <c:pt idx="20">
                  <c:v>VLD</c:v>
                </c:pt>
                <c:pt idx="21">
                  <c:v>CAB</c:v>
                </c:pt>
                <c:pt idx="22">
                  <c:v>PMO</c:v>
                </c:pt>
                <c:pt idx="23">
                  <c:v>CAS</c:v>
                </c:pt>
                <c:pt idx="24">
                  <c:v>CHB</c:v>
                </c:pt>
                <c:pt idx="25">
                  <c:v>NAT</c:v>
                </c:pt>
                <c:pt idx="26">
                  <c:v>PAR</c:v>
                </c:pt>
                <c:pt idx="27">
                  <c:v>WIL</c:v>
                </c:pt>
              </c:strCache>
            </c:strRef>
          </c:cat>
          <c:val>
            <c:numRef>
              <c:f>GRAFICO6!$C$2:$C$29</c:f>
              <c:numCache>
                <c:formatCode>#,##0</c:formatCode>
                <c:ptCount val="28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4</c:v>
                </c:pt>
                <c:pt idx="4">
                  <c:v>110</c:v>
                </c:pt>
                <c:pt idx="5">
                  <c:v>33</c:v>
                </c:pt>
                <c:pt idx="6">
                  <c:v>14</c:v>
                </c:pt>
                <c:pt idx="7">
                  <c:v>25</c:v>
                </c:pt>
                <c:pt idx="8">
                  <c:v>8</c:v>
                </c:pt>
                <c:pt idx="9">
                  <c:v>45</c:v>
                </c:pt>
                <c:pt idx="10">
                  <c:v>0</c:v>
                </c:pt>
                <c:pt idx="11">
                  <c:v>5</c:v>
                </c:pt>
                <c:pt idx="12">
                  <c:v>306</c:v>
                </c:pt>
                <c:pt idx="13">
                  <c:v>75</c:v>
                </c:pt>
                <c:pt idx="14">
                  <c:v>89</c:v>
                </c:pt>
                <c:pt idx="15">
                  <c:v>8</c:v>
                </c:pt>
                <c:pt idx="16">
                  <c:v>38</c:v>
                </c:pt>
                <c:pt idx="17">
                  <c:v>209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33</c:v>
                </c:pt>
                <c:pt idx="22">
                  <c:v>40</c:v>
                </c:pt>
                <c:pt idx="23">
                  <c:v>1</c:v>
                </c:pt>
                <c:pt idx="24">
                  <c:v>44</c:v>
                </c:pt>
                <c:pt idx="25">
                  <c:v>71</c:v>
                </c:pt>
                <c:pt idx="26">
                  <c:v>222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1-C345-80A7-E6A294CB08A9}"/>
            </c:ext>
          </c:extLst>
        </c:ser>
        <c:ser>
          <c:idx val="1"/>
          <c:order val="1"/>
          <c:tx>
            <c:v>EXTRANJERA</c:v>
          </c:tx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GRAFICO6!$B$2:$B$29</c:f>
              <c:strCache>
                <c:ptCount val="28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HUA</c:v>
                </c:pt>
                <c:pt idx="9">
                  <c:v>COQ</c:v>
                </c:pt>
                <c:pt idx="10">
                  <c:v>LOS</c:v>
                </c:pt>
                <c:pt idx="11">
                  <c:v>HRO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COR</c:v>
                </c:pt>
                <c:pt idx="20">
                  <c:v>VLD</c:v>
                </c:pt>
                <c:pt idx="21">
                  <c:v>CAB</c:v>
                </c:pt>
                <c:pt idx="22">
                  <c:v>PMO</c:v>
                </c:pt>
                <c:pt idx="23">
                  <c:v>CAS</c:v>
                </c:pt>
                <c:pt idx="24">
                  <c:v>CHB</c:v>
                </c:pt>
                <c:pt idx="25">
                  <c:v>NAT</c:v>
                </c:pt>
                <c:pt idx="26">
                  <c:v>PAR</c:v>
                </c:pt>
                <c:pt idx="27">
                  <c:v>WIL</c:v>
                </c:pt>
              </c:strCache>
            </c:strRef>
          </c:cat>
          <c:val>
            <c:numRef>
              <c:f>GRAFICO6!$D$2:$D$29</c:f>
              <c:numCache>
                <c:formatCode>#,##0</c:formatCode>
                <c:ptCount val="28"/>
                <c:pt idx="0">
                  <c:v>268</c:v>
                </c:pt>
                <c:pt idx="1">
                  <c:v>374</c:v>
                </c:pt>
                <c:pt idx="2">
                  <c:v>214</c:v>
                </c:pt>
                <c:pt idx="3">
                  <c:v>73</c:v>
                </c:pt>
                <c:pt idx="4">
                  <c:v>842</c:v>
                </c:pt>
                <c:pt idx="5">
                  <c:v>279</c:v>
                </c:pt>
                <c:pt idx="6">
                  <c:v>52</c:v>
                </c:pt>
                <c:pt idx="7">
                  <c:v>153</c:v>
                </c:pt>
                <c:pt idx="8">
                  <c:v>102</c:v>
                </c:pt>
                <c:pt idx="9">
                  <c:v>118</c:v>
                </c:pt>
                <c:pt idx="10">
                  <c:v>53</c:v>
                </c:pt>
                <c:pt idx="11">
                  <c:v>0</c:v>
                </c:pt>
                <c:pt idx="12">
                  <c:v>498</c:v>
                </c:pt>
                <c:pt idx="13">
                  <c:v>453</c:v>
                </c:pt>
                <c:pt idx="14">
                  <c:v>832</c:v>
                </c:pt>
                <c:pt idx="15">
                  <c:v>229</c:v>
                </c:pt>
                <c:pt idx="16">
                  <c:v>26</c:v>
                </c:pt>
                <c:pt idx="17">
                  <c:v>321</c:v>
                </c:pt>
                <c:pt idx="18">
                  <c:v>325</c:v>
                </c:pt>
                <c:pt idx="19">
                  <c:v>22</c:v>
                </c:pt>
                <c:pt idx="20">
                  <c:v>1</c:v>
                </c:pt>
                <c:pt idx="21">
                  <c:v>35</c:v>
                </c:pt>
                <c:pt idx="22">
                  <c:v>103</c:v>
                </c:pt>
                <c:pt idx="23">
                  <c:v>0</c:v>
                </c:pt>
                <c:pt idx="24">
                  <c:v>10</c:v>
                </c:pt>
                <c:pt idx="25">
                  <c:v>5</c:v>
                </c:pt>
                <c:pt idx="26">
                  <c:v>152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1-C345-80A7-E6A294CB08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204149888"/>
        <c:axId val="204151808"/>
        <c:axId val="0"/>
      </c:bar3DChart>
      <c:catAx>
        <c:axId val="20414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50962772785622557"/>
              <c:y val="0.93053099517519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151808"/>
        <c:crosses val="autoZero"/>
        <c:auto val="1"/>
        <c:lblAlgn val="ctr"/>
        <c:lblOffset val="100"/>
        <c:noMultiLvlLbl val="0"/>
      </c:catAx>
      <c:valAx>
        <c:axId val="204151808"/>
        <c:scaling>
          <c:orientation val="minMax"/>
          <c:max val="90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 de naves</a:t>
                </a:r>
              </a:p>
            </c:rich>
          </c:tx>
          <c:layout>
            <c:manualLayout>
              <c:xMode val="edge"/>
              <c:yMode val="edge"/>
              <c:x val="1.4120667522464698E-2"/>
              <c:y val="0.361974728967965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414988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83336317763616863"/>
          <c:y val="4.7526939275703235E-2"/>
          <c:w val="0.13362301702751994"/>
          <c:h val="7.717192774874519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00501609325004"/>
          <c:y val="0.27879102949969087"/>
          <c:w val="0.71357575529789097"/>
          <c:h val="0.46626840563848437"/>
        </c:manualLayout>
      </c:layout>
      <c:pie3DChart>
        <c:varyColors val="1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 w="12700">
              <a:noFill/>
              <a:prstDash val="solid"/>
            </a:ln>
          </c:spPr>
          <c:explosion val="10"/>
          <c:dPt>
            <c:idx val="0"/>
            <c:bubble3D val="0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20-A549-A123-AB10E93EB30B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6">
                      <a:lumMod val="40000"/>
                      <a:lumOff val="60000"/>
                    </a:schemeClr>
                  </a:gs>
                  <a:gs pos="46000">
                    <a:schemeClr val="accent6">
                      <a:lumMod val="95000"/>
                      <a:lumOff val="5000"/>
                    </a:schemeClr>
                  </a:gs>
                  <a:gs pos="100000">
                    <a:schemeClr val="accent6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20-A549-A123-AB10E93EB30B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5">
                      <a:lumMod val="67000"/>
                    </a:schemeClr>
                  </a:gs>
                  <a:gs pos="48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20-A549-A123-AB10E93EB30B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4">
                      <a:lumMod val="67000"/>
                    </a:schemeClr>
                  </a:gs>
                  <a:gs pos="48000">
                    <a:schemeClr val="accent4">
                      <a:lumMod val="97000"/>
                      <a:lumOff val="3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20-A549-A123-AB10E93EB30B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0">
                    <a:schemeClr val="accent3">
                      <a:lumMod val="67000"/>
                    </a:schemeClr>
                  </a:gs>
                  <a:gs pos="48000">
                    <a:schemeClr val="accent3">
                      <a:lumMod val="97000"/>
                      <a:lumOff val="3000"/>
                    </a:schemeClr>
                  </a:gs>
                  <a:gs pos="100000">
                    <a:schemeClr val="accent3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20-A549-A123-AB10E93EB30B}"/>
              </c:ext>
            </c:extLst>
          </c:dPt>
          <c:dPt>
            <c:idx val="5"/>
            <c:bubble3D val="0"/>
            <c:spPr>
              <a:gradFill flip="none" rotWithShape="1">
                <a:gsLst>
                  <a:gs pos="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B20-A549-A123-AB10E93EB30B}"/>
              </c:ext>
            </c:extLst>
          </c:dPt>
          <c:dPt>
            <c:idx val="6"/>
            <c:bubble3D val="0"/>
            <c:spPr>
              <a:gradFill flip="none" rotWithShape="1">
                <a:gsLst>
                  <a:gs pos="0">
                    <a:schemeClr val="accent4">
                      <a:lumMod val="5000"/>
                      <a:lumOff val="95000"/>
                    </a:schemeClr>
                  </a:gs>
                  <a:gs pos="74000">
                    <a:schemeClr val="accent4">
                      <a:lumMod val="45000"/>
                      <a:lumOff val="55000"/>
                    </a:schemeClr>
                  </a:gs>
                  <a:gs pos="83000">
                    <a:schemeClr val="accent4">
                      <a:lumMod val="45000"/>
                      <a:lumOff val="55000"/>
                    </a:schemeClr>
                  </a:gs>
                  <a:gs pos="100000">
                    <a:schemeClr val="accent4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B20-A549-A123-AB10E93EB30B}"/>
              </c:ext>
            </c:extLst>
          </c:dPt>
          <c:dPt>
            <c:idx val="7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48000">
                    <a:schemeClr val="accent1">
                      <a:lumMod val="97000"/>
                      <a:lumOff val="3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B20-A549-A123-AB10E93EB30B}"/>
              </c:ext>
            </c:extLst>
          </c:dPt>
          <c:dLbls>
            <c:dLbl>
              <c:idx val="0"/>
              <c:layout>
                <c:manualLayout>
                  <c:x val="-3.2980913185374515E-2"/>
                  <c:y val="-4.6715511912362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20-A549-A123-AB10E93EB30B}"/>
                </c:ext>
              </c:extLst>
            </c:dLbl>
            <c:dLbl>
              <c:idx val="1"/>
              <c:layout>
                <c:manualLayout>
                  <c:x val="3.0857121380113892E-3"/>
                  <c:y val="5.9214827876245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20-A549-A123-AB10E93EB30B}"/>
                </c:ext>
              </c:extLst>
            </c:dLbl>
            <c:dLbl>
              <c:idx val="2"/>
              <c:layout>
                <c:manualLayout>
                  <c:x val="-9.7577659594459999E-3"/>
                  <c:y val="3.165525614480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20-A549-A123-AB10E93EB30B}"/>
                </c:ext>
              </c:extLst>
            </c:dLbl>
            <c:dLbl>
              <c:idx val="3"/>
              <c:layout>
                <c:manualLayout>
                  <c:x val="-1.6140040967432771E-2"/>
                  <c:y val="-1.52332309812624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20-A549-A123-AB10E93EB30B}"/>
                </c:ext>
              </c:extLst>
            </c:dLbl>
            <c:dLbl>
              <c:idx val="4"/>
              <c:layout>
                <c:manualLayout>
                  <c:x val="1.4992827567198492E-2"/>
                  <c:y val="-3.40717679004136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20-A549-A123-AB10E93EB30B}"/>
                </c:ext>
              </c:extLst>
            </c:dLbl>
            <c:dLbl>
              <c:idx val="5"/>
              <c:layout>
                <c:manualLayout>
                  <c:x val="1.7890490419007886E-2"/>
                  <c:y val="-2.32442153943808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20-A549-A123-AB10E93EB30B}"/>
                </c:ext>
              </c:extLst>
            </c:dLbl>
            <c:dLbl>
              <c:idx val="6"/>
              <c:layout>
                <c:manualLayout>
                  <c:x val="7.7020527565319255E-2"/>
                  <c:y val="-6.53427438652701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20-A549-A123-AB10E93EB30B}"/>
                </c:ext>
              </c:extLst>
            </c:dLbl>
            <c:dLbl>
              <c:idx val="7"/>
              <c:layout>
                <c:manualLayout>
                  <c:x val="6.4431623851314524E-3"/>
                  <c:y val="-1.0736879233969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20-A549-A123-AB10E93EB30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GRAFICO7!$B$3:$B$10</c:f>
              <c:strCache>
                <c:ptCount val="8"/>
                <c:pt idx="0">
                  <c:v>Carga General</c:v>
                </c:pt>
                <c:pt idx="1">
                  <c:v>Portacontenedor</c:v>
                </c:pt>
                <c:pt idx="2">
                  <c:v>Granelero</c:v>
                </c:pt>
                <c:pt idx="3">
                  <c:v>Petrolero</c:v>
                </c:pt>
                <c:pt idx="4">
                  <c:v>Tanque Quimiquero</c:v>
                </c:pt>
                <c:pt idx="5">
                  <c:v>Carga Rodada</c:v>
                </c:pt>
                <c:pt idx="6">
                  <c:v>Transporte Líquido Esp.</c:v>
                </c:pt>
                <c:pt idx="7">
                  <c:v>Otros</c:v>
                </c:pt>
              </c:strCache>
            </c:strRef>
          </c:cat>
          <c:val>
            <c:numRef>
              <c:f>GRAFICO7!$C$3:$C$10</c:f>
              <c:numCache>
                <c:formatCode>_(* #,##0_);_(* \(#,##0\);_(* "-"_);_(@_)</c:formatCode>
                <c:ptCount val="8"/>
                <c:pt idx="0">
                  <c:v>1561</c:v>
                </c:pt>
                <c:pt idx="1">
                  <c:v>1517</c:v>
                </c:pt>
                <c:pt idx="2">
                  <c:v>1306</c:v>
                </c:pt>
                <c:pt idx="3">
                  <c:v>882</c:v>
                </c:pt>
                <c:pt idx="4">
                  <c:v>713</c:v>
                </c:pt>
                <c:pt idx="5">
                  <c:v>247</c:v>
                </c:pt>
                <c:pt idx="6">
                  <c:v>177</c:v>
                </c:pt>
                <c:pt idx="7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B20-A549-A123-AB10E93EB3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  <a:sp3d>
          <a:bevelT h="6350"/>
        </a:sp3d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</xdr:row>
      <xdr:rowOff>88900</xdr:rowOff>
    </xdr:from>
    <xdr:to>
      <xdr:col>13</xdr:col>
      <xdr:colOff>336550</xdr:colOff>
      <xdr:row>32</xdr:row>
      <xdr:rowOff>117475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9459" name="Button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10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Diagrama de caja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9463" name="Button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10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Diagrama de caja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2</xdr:row>
      <xdr:rowOff>101600</xdr:rowOff>
    </xdr:from>
    <xdr:to>
      <xdr:col>10</xdr:col>
      <xdr:colOff>17412</xdr:colOff>
      <xdr:row>29</xdr:row>
      <xdr:rowOff>471592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/>
      </xdr:nvGrpSpPr>
      <xdr:grpSpPr>
        <a:xfrm>
          <a:off x="838200" y="482600"/>
          <a:ext cx="8208912" cy="4865792"/>
          <a:chOff x="9029700" y="4216400"/>
          <a:chExt cx="8208912" cy="4865792"/>
        </a:xfrm>
      </xdr:grpSpPr>
      <xdr:sp macro="" textlink="">
        <xdr:nvSpPr>
          <xdr:cNvPr id="5" name="9 Rectángulo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/>
        </xdr:nvSpPr>
        <xdr:spPr>
          <a:xfrm>
            <a:off x="9029700" y="4216400"/>
            <a:ext cx="8208912" cy="4865792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3">
            <a:schemeClr val="lt1"/>
          </a:lnRef>
          <a:fillRef idx="1">
            <a:schemeClr val="dk1"/>
          </a:fillRef>
          <a:effectRef idx="1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6" name="8 Rectángulo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9963391" y="4554568"/>
            <a:ext cx="6915182" cy="3908450"/>
          </a:xfrm>
          <a:prstGeom prst="rect">
            <a:avLst/>
          </a:prstGeom>
          <a:solidFill>
            <a:srgbClr val="FFF4EF"/>
          </a:solidFill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7" name="31 CuadroTexto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 txBox="1"/>
        </xdr:nvSpPr>
        <xdr:spPr>
          <a:xfrm rot="16200000">
            <a:off x="8940477" y="6281431"/>
            <a:ext cx="486223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14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TRG</a:t>
            </a:r>
          </a:p>
        </xdr:txBody>
      </xdr:sp>
      <xdr:sp macro="" textlink="">
        <xdr:nvSpPr>
          <xdr:cNvPr id="8" name="32 CuadroTexto"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SpPr txBox="1"/>
        </xdr:nvSpPr>
        <xdr:spPr>
          <a:xfrm>
            <a:off x="12951372" y="8746808"/>
            <a:ext cx="777008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12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PUERTOS</a:t>
            </a:r>
          </a:p>
        </xdr:txBody>
      </xdr:sp>
      <xdr:sp macro="" textlink="">
        <xdr:nvSpPr>
          <xdr:cNvPr id="9" name="34 CuadroTexto">
            <a:extLst>
              <a:ext uri="{FF2B5EF4-FFF2-40B4-BE49-F238E27FC236}">
                <a16:creationId xmlns:a16="http://schemas.microsoft.com/office/drawing/2014/main" id="{00000000-0008-0000-1000-000009000000}"/>
              </a:ext>
            </a:extLst>
          </xdr:cNvPr>
          <xdr:cNvSpPr txBox="1"/>
        </xdr:nvSpPr>
        <xdr:spPr>
          <a:xfrm>
            <a:off x="10090741" y="8485149"/>
            <a:ext cx="753928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IQUIQUE</a:t>
            </a:r>
          </a:p>
        </xdr:txBody>
      </xdr:sp>
      <xdr:sp macro="" textlink="">
        <xdr:nvSpPr>
          <xdr:cNvPr id="10" name="35 CuadroTexto">
            <a:extLst>
              <a:ext uri="{FF2B5EF4-FFF2-40B4-BE49-F238E27FC236}">
                <a16:creationId xmlns:a16="http://schemas.microsoft.com/office/drawing/2014/main" id="{00000000-0008-0000-1000-00000A000000}"/>
              </a:ext>
            </a:extLst>
          </xdr:cNvPr>
          <xdr:cNvSpPr txBox="1"/>
        </xdr:nvSpPr>
        <xdr:spPr>
          <a:xfrm>
            <a:off x="11210679" y="8485149"/>
            <a:ext cx="904415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MEJILLONES</a:t>
            </a:r>
          </a:p>
        </xdr:txBody>
      </xdr:sp>
      <xdr:sp macro="" textlink="">
        <xdr:nvSpPr>
          <xdr:cNvPr id="11" name="36 CuadroTexto">
            <a:extLst>
              <a:ext uri="{FF2B5EF4-FFF2-40B4-BE49-F238E27FC236}">
                <a16:creationId xmlns:a16="http://schemas.microsoft.com/office/drawing/2014/main" id="{00000000-0008-0000-1000-00000B000000}"/>
              </a:ext>
            </a:extLst>
          </xdr:cNvPr>
          <xdr:cNvSpPr txBox="1"/>
        </xdr:nvSpPr>
        <xdr:spPr>
          <a:xfrm>
            <a:off x="12302376" y="8485149"/>
            <a:ext cx="904415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QUINTERO</a:t>
            </a:r>
          </a:p>
        </xdr:txBody>
      </xdr:sp>
      <xdr:sp macro="" textlink="">
        <xdr:nvSpPr>
          <xdr:cNvPr id="12" name="37 CuadroTexto">
            <a:extLst>
              <a:ext uri="{FF2B5EF4-FFF2-40B4-BE49-F238E27FC236}">
                <a16:creationId xmlns:a16="http://schemas.microsoft.com/office/drawing/2014/main" id="{00000000-0008-0000-1000-00000C000000}"/>
              </a:ext>
            </a:extLst>
          </xdr:cNvPr>
          <xdr:cNvSpPr txBox="1"/>
        </xdr:nvSpPr>
        <xdr:spPr>
          <a:xfrm>
            <a:off x="13434312" y="8483093"/>
            <a:ext cx="1058726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VALPARAÍSO</a:t>
            </a:r>
          </a:p>
        </xdr:txBody>
      </xdr:sp>
      <xdr:sp macro="" textlink="">
        <xdr:nvSpPr>
          <xdr:cNvPr id="13" name="38 CuadroTexto">
            <a:extLst>
              <a:ext uri="{FF2B5EF4-FFF2-40B4-BE49-F238E27FC236}">
                <a16:creationId xmlns:a16="http://schemas.microsoft.com/office/drawing/2014/main" id="{00000000-0008-0000-1000-00000D000000}"/>
              </a:ext>
            </a:extLst>
          </xdr:cNvPr>
          <xdr:cNvSpPr txBox="1"/>
        </xdr:nvSpPr>
        <xdr:spPr>
          <a:xfrm>
            <a:off x="14646324" y="8485149"/>
            <a:ext cx="1032655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SAN ANTONIO</a:t>
            </a:r>
          </a:p>
        </xdr:txBody>
      </xdr:sp>
      <xdr:sp macro="" textlink="">
        <xdr:nvSpPr>
          <xdr:cNvPr id="14" name="39 CuadroTexto">
            <a:extLst>
              <a:ext uri="{FF2B5EF4-FFF2-40B4-BE49-F238E27FC236}">
                <a16:creationId xmlns:a16="http://schemas.microsoft.com/office/drawing/2014/main" id="{00000000-0008-0000-1000-00000E000000}"/>
              </a:ext>
            </a:extLst>
          </xdr:cNvPr>
          <xdr:cNvSpPr txBox="1"/>
        </xdr:nvSpPr>
        <xdr:spPr>
          <a:xfrm>
            <a:off x="9284453" y="5218029"/>
            <a:ext cx="655949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120.000</a:t>
            </a:r>
          </a:p>
        </xdr:txBody>
      </xdr:sp>
      <xdr:sp macro="" textlink="">
        <xdr:nvSpPr>
          <xdr:cNvPr id="15" name="41 CuadroTexto">
            <a:extLst>
              <a:ext uri="{FF2B5EF4-FFF2-40B4-BE49-F238E27FC236}">
                <a16:creationId xmlns:a16="http://schemas.microsoft.com/office/drawing/2014/main" id="{00000000-0008-0000-1000-00000F000000}"/>
              </a:ext>
            </a:extLst>
          </xdr:cNvPr>
          <xdr:cNvSpPr txBox="1"/>
        </xdr:nvSpPr>
        <xdr:spPr>
          <a:xfrm>
            <a:off x="9360466" y="6036539"/>
            <a:ext cx="583814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90.000</a:t>
            </a:r>
          </a:p>
        </xdr:txBody>
      </xdr:sp>
      <xdr:sp macro="" textlink="">
        <xdr:nvSpPr>
          <xdr:cNvPr id="16" name="43 CuadroTexto">
            <a:extLst>
              <a:ext uri="{FF2B5EF4-FFF2-40B4-BE49-F238E27FC236}">
                <a16:creationId xmlns:a16="http://schemas.microsoft.com/office/drawing/2014/main" id="{00000000-0008-0000-1000-000010000000}"/>
              </a:ext>
            </a:extLst>
          </xdr:cNvPr>
          <xdr:cNvSpPr txBox="1"/>
        </xdr:nvSpPr>
        <xdr:spPr>
          <a:xfrm>
            <a:off x="9358086" y="6789342"/>
            <a:ext cx="583814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60.000</a:t>
            </a:r>
          </a:p>
        </xdr:txBody>
      </xdr:sp>
      <xdr:sp macro="" textlink="">
        <xdr:nvSpPr>
          <xdr:cNvPr id="17" name="44 CuadroTexto">
            <a:extLst>
              <a:ext uri="{FF2B5EF4-FFF2-40B4-BE49-F238E27FC236}">
                <a16:creationId xmlns:a16="http://schemas.microsoft.com/office/drawing/2014/main" id="{00000000-0008-0000-1000-000011000000}"/>
              </a:ext>
            </a:extLst>
          </xdr:cNvPr>
          <xdr:cNvSpPr txBox="1"/>
        </xdr:nvSpPr>
        <xdr:spPr>
          <a:xfrm>
            <a:off x="9366794" y="7594293"/>
            <a:ext cx="583814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30.000</a:t>
            </a:r>
          </a:p>
        </xdr:txBody>
      </xdr:sp>
      <xdr:sp macro="" textlink="">
        <xdr:nvSpPr>
          <xdr:cNvPr id="18" name="46 CuadroTexto">
            <a:extLst>
              <a:ext uri="{FF2B5EF4-FFF2-40B4-BE49-F238E27FC236}">
                <a16:creationId xmlns:a16="http://schemas.microsoft.com/office/drawing/2014/main" id="{00000000-0008-0000-1000-000012000000}"/>
              </a:ext>
            </a:extLst>
          </xdr:cNvPr>
          <xdr:cNvSpPr txBox="1"/>
        </xdr:nvSpPr>
        <xdr:spPr>
          <a:xfrm>
            <a:off x="9686661" y="8314373"/>
            <a:ext cx="256801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0</a:t>
            </a:r>
          </a:p>
        </xdr:txBody>
      </xdr:sp>
      <xdr:cxnSp macro="">
        <xdr:nvCxnSpPr>
          <xdr:cNvPr id="19" name="52 Conector recto">
            <a:extLst>
              <a:ext uri="{FF2B5EF4-FFF2-40B4-BE49-F238E27FC236}">
                <a16:creationId xmlns:a16="http://schemas.microsoft.com/office/drawing/2014/main" id="{00000000-0008-0000-1000-000013000000}"/>
              </a:ext>
            </a:extLst>
          </xdr:cNvPr>
          <xdr:cNvCxnSpPr/>
        </xdr:nvCxnSpPr>
        <xdr:spPr>
          <a:xfrm>
            <a:off x="9903792" y="6171477"/>
            <a:ext cx="108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54 Conector recto">
            <a:extLst>
              <a:ext uri="{FF2B5EF4-FFF2-40B4-BE49-F238E27FC236}">
                <a16:creationId xmlns:a16="http://schemas.microsoft.com/office/drawing/2014/main" id="{00000000-0008-0000-1000-000014000000}"/>
              </a:ext>
            </a:extLst>
          </xdr:cNvPr>
          <xdr:cNvCxnSpPr/>
        </xdr:nvCxnSpPr>
        <xdr:spPr>
          <a:xfrm>
            <a:off x="9904956" y="6917562"/>
            <a:ext cx="108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58 Conector recto">
            <a:extLst>
              <a:ext uri="{FF2B5EF4-FFF2-40B4-BE49-F238E27FC236}">
                <a16:creationId xmlns:a16="http://schemas.microsoft.com/office/drawing/2014/main" id="{00000000-0008-0000-1000-000015000000}"/>
              </a:ext>
            </a:extLst>
          </xdr:cNvPr>
          <xdr:cNvCxnSpPr/>
        </xdr:nvCxnSpPr>
        <xdr:spPr>
          <a:xfrm>
            <a:off x="9903792" y="7738309"/>
            <a:ext cx="108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59 Conector recto">
            <a:extLst>
              <a:ext uri="{FF2B5EF4-FFF2-40B4-BE49-F238E27FC236}">
                <a16:creationId xmlns:a16="http://schemas.microsoft.com/office/drawing/2014/main" id="{00000000-0008-0000-1000-000016000000}"/>
              </a:ext>
            </a:extLst>
          </xdr:cNvPr>
          <xdr:cNvCxnSpPr/>
        </xdr:nvCxnSpPr>
        <xdr:spPr>
          <a:xfrm>
            <a:off x="9903792" y="8442368"/>
            <a:ext cx="108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60 Conector recto">
            <a:extLst>
              <a:ext uri="{FF2B5EF4-FFF2-40B4-BE49-F238E27FC236}">
                <a16:creationId xmlns:a16="http://schemas.microsoft.com/office/drawing/2014/main" id="{00000000-0008-0000-1000-000017000000}"/>
              </a:ext>
            </a:extLst>
          </xdr:cNvPr>
          <xdr:cNvCxnSpPr>
            <a:cxnSpLocks/>
          </xdr:cNvCxnSpPr>
        </xdr:nvCxnSpPr>
        <xdr:spPr>
          <a:xfrm flipV="1">
            <a:off x="10501455" y="8413149"/>
            <a:ext cx="0" cy="108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" name="64 Conector recto">
            <a:extLst>
              <a:ext uri="{FF2B5EF4-FFF2-40B4-BE49-F238E27FC236}">
                <a16:creationId xmlns:a16="http://schemas.microsoft.com/office/drawing/2014/main" id="{00000000-0008-0000-1000-000018000000}"/>
              </a:ext>
            </a:extLst>
          </xdr:cNvPr>
          <xdr:cNvCxnSpPr>
            <a:cxnSpLocks/>
          </xdr:cNvCxnSpPr>
        </xdr:nvCxnSpPr>
        <xdr:spPr>
          <a:xfrm flipV="1">
            <a:off x="11623635" y="8413748"/>
            <a:ext cx="0" cy="108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" name="65 Conector recto">
            <a:extLst>
              <a:ext uri="{FF2B5EF4-FFF2-40B4-BE49-F238E27FC236}">
                <a16:creationId xmlns:a16="http://schemas.microsoft.com/office/drawing/2014/main" id="{00000000-0008-0000-1000-000019000000}"/>
              </a:ext>
            </a:extLst>
          </xdr:cNvPr>
          <xdr:cNvCxnSpPr>
            <a:cxnSpLocks/>
          </xdr:cNvCxnSpPr>
        </xdr:nvCxnSpPr>
        <xdr:spPr>
          <a:xfrm flipV="1">
            <a:off x="12766133" y="8413149"/>
            <a:ext cx="0" cy="108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66 Conector recto">
            <a:extLst>
              <a:ext uri="{FF2B5EF4-FFF2-40B4-BE49-F238E27FC236}">
                <a16:creationId xmlns:a16="http://schemas.microsoft.com/office/drawing/2014/main" id="{00000000-0008-0000-1000-00001A000000}"/>
              </a:ext>
            </a:extLst>
          </xdr:cNvPr>
          <xdr:cNvCxnSpPr>
            <a:cxnSpLocks/>
          </xdr:cNvCxnSpPr>
        </xdr:nvCxnSpPr>
        <xdr:spPr>
          <a:xfrm flipV="1">
            <a:off x="13950639" y="8411692"/>
            <a:ext cx="0" cy="108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67 Conector recto">
            <a:extLst>
              <a:ext uri="{FF2B5EF4-FFF2-40B4-BE49-F238E27FC236}">
                <a16:creationId xmlns:a16="http://schemas.microsoft.com/office/drawing/2014/main" id="{00000000-0008-0000-1000-00001B000000}"/>
              </a:ext>
            </a:extLst>
          </xdr:cNvPr>
          <xdr:cNvCxnSpPr>
            <a:cxnSpLocks/>
          </xdr:cNvCxnSpPr>
        </xdr:nvCxnSpPr>
        <xdr:spPr>
          <a:xfrm flipV="1">
            <a:off x="15114156" y="8413149"/>
            <a:ext cx="0" cy="108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68 Conector recto">
            <a:extLst>
              <a:ext uri="{FF2B5EF4-FFF2-40B4-BE49-F238E27FC236}">
                <a16:creationId xmlns:a16="http://schemas.microsoft.com/office/drawing/2014/main" id="{00000000-0008-0000-1000-00001C000000}"/>
              </a:ext>
            </a:extLst>
          </xdr:cNvPr>
          <xdr:cNvCxnSpPr>
            <a:cxnSpLocks/>
          </xdr:cNvCxnSpPr>
        </xdr:nvCxnSpPr>
        <xdr:spPr>
          <a:xfrm flipV="1">
            <a:off x="16264563" y="8413149"/>
            <a:ext cx="0" cy="1080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7 Conector recto">
            <a:extLst>
              <a:ext uri="{FF2B5EF4-FFF2-40B4-BE49-F238E27FC236}">
                <a16:creationId xmlns:a16="http://schemas.microsoft.com/office/drawing/2014/main" id="{00000000-0008-0000-1000-00001D000000}"/>
              </a:ext>
            </a:extLst>
          </xdr:cNvPr>
          <xdr:cNvCxnSpPr>
            <a:cxnSpLocks/>
          </xdr:cNvCxnSpPr>
        </xdr:nvCxnSpPr>
        <xdr:spPr>
          <a:xfrm>
            <a:off x="10501455" y="5578069"/>
            <a:ext cx="0" cy="2835080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cxnSp macro="">
        <xdr:nvCxnSpPr>
          <xdr:cNvPr id="30" name="10 Conector recto">
            <a:extLst>
              <a:ext uri="{FF2B5EF4-FFF2-40B4-BE49-F238E27FC236}">
                <a16:creationId xmlns:a16="http://schemas.microsoft.com/office/drawing/2014/main" id="{00000000-0008-0000-1000-00001E000000}"/>
              </a:ext>
            </a:extLst>
          </xdr:cNvPr>
          <xdr:cNvCxnSpPr>
            <a:cxnSpLocks/>
          </xdr:cNvCxnSpPr>
        </xdr:nvCxnSpPr>
        <xdr:spPr>
          <a:xfrm>
            <a:off x="11621989" y="6789342"/>
            <a:ext cx="0" cy="1623807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1" name="11 Rectángulo">
            <a:extLst>
              <a:ext uri="{FF2B5EF4-FFF2-40B4-BE49-F238E27FC236}">
                <a16:creationId xmlns:a16="http://schemas.microsoft.com/office/drawing/2014/main" id="{00000000-0008-0000-1000-00001F000000}"/>
              </a:ext>
            </a:extLst>
          </xdr:cNvPr>
          <xdr:cNvSpPr/>
        </xdr:nvSpPr>
        <xdr:spPr>
          <a:xfrm>
            <a:off x="11442156" y="7523752"/>
            <a:ext cx="382711" cy="285966"/>
          </a:xfrm>
          <a:prstGeom prst="rect">
            <a:avLst/>
          </a:prstGeom>
          <a:ln>
            <a:noFill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32" name="12 Rectángulo">
            <a:extLst>
              <a:ext uri="{FF2B5EF4-FFF2-40B4-BE49-F238E27FC236}">
                <a16:creationId xmlns:a16="http://schemas.microsoft.com/office/drawing/2014/main" id="{00000000-0008-0000-1000-000020000000}"/>
              </a:ext>
            </a:extLst>
          </xdr:cNvPr>
          <xdr:cNvSpPr/>
        </xdr:nvSpPr>
        <xdr:spPr>
          <a:xfrm>
            <a:off x="11448788" y="7810317"/>
            <a:ext cx="385199" cy="285966"/>
          </a:xfrm>
          <a:prstGeom prst="rect">
            <a:avLst/>
          </a:prstGeom>
          <a:ln>
            <a:noFill/>
          </a:ln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cxnSp macro="">
        <xdr:nvCxnSpPr>
          <xdr:cNvPr id="33" name="13 Conector recto">
            <a:extLst>
              <a:ext uri="{FF2B5EF4-FFF2-40B4-BE49-F238E27FC236}">
                <a16:creationId xmlns:a16="http://schemas.microsoft.com/office/drawing/2014/main" id="{00000000-0008-0000-1000-000021000000}"/>
              </a:ext>
            </a:extLst>
          </xdr:cNvPr>
          <xdr:cNvCxnSpPr>
            <a:cxnSpLocks/>
          </xdr:cNvCxnSpPr>
        </xdr:nvCxnSpPr>
        <xdr:spPr>
          <a:xfrm>
            <a:off x="12774116" y="6586984"/>
            <a:ext cx="0" cy="1826165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4" name="14 Rectángulo">
            <a:extLst>
              <a:ext uri="{FF2B5EF4-FFF2-40B4-BE49-F238E27FC236}">
                <a16:creationId xmlns:a16="http://schemas.microsoft.com/office/drawing/2014/main" id="{00000000-0008-0000-1000-000022000000}"/>
              </a:ext>
            </a:extLst>
          </xdr:cNvPr>
          <xdr:cNvSpPr/>
        </xdr:nvSpPr>
        <xdr:spPr>
          <a:xfrm>
            <a:off x="12594156" y="7645156"/>
            <a:ext cx="371800" cy="93151"/>
          </a:xfrm>
          <a:prstGeom prst="rect">
            <a:avLst/>
          </a:prstGeom>
          <a:ln>
            <a:noFill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35" name="15 Rectángulo">
            <a:extLst>
              <a:ext uri="{FF2B5EF4-FFF2-40B4-BE49-F238E27FC236}">
                <a16:creationId xmlns:a16="http://schemas.microsoft.com/office/drawing/2014/main" id="{00000000-0008-0000-1000-000023000000}"/>
              </a:ext>
            </a:extLst>
          </xdr:cNvPr>
          <xdr:cNvSpPr/>
        </xdr:nvSpPr>
        <xdr:spPr>
          <a:xfrm>
            <a:off x="12594155" y="7734067"/>
            <a:ext cx="371801" cy="310248"/>
          </a:xfrm>
          <a:prstGeom prst="rect">
            <a:avLst/>
          </a:prstGeom>
          <a:ln>
            <a:noFill/>
          </a:ln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cxnSp macro="">
        <xdr:nvCxnSpPr>
          <xdr:cNvPr id="36" name="16 Conector recto">
            <a:extLst>
              <a:ext uri="{FF2B5EF4-FFF2-40B4-BE49-F238E27FC236}">
                <a16:creationId xmlns:a16="http://schemas.microsoft.com/office/drawing/2014/main" id="{00000000-0008-0000-1000-000024000000}"/>
              </a:ext>
            </a:extLst>
          </xdr:cNvPr>
          <xdr:cNvCxnSpPr>
            <a:cxnSpLocks/>
          </xdr:cNvCxnSpPr>
        </xdr:nvCxnSpPr>
        <xdr:spPr>
          <a:xfrm>
            <a:off x="13950900" y="5348834"/>
            <a:ext cx="0" cy="3064315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7" name="17 Rectángulo">
            <a:extLst>
              <a:ext uri="{FF2B5EF4-FFF2-40B4-BE49-F238E27FC236}">
                <a16:creationId xmlns:a16="http://schemas.microsoft.com/office/drawing/2014/main" id="{00000000-0008-0000-1000-000025000000}"/>
              </a:ext>
            </a:extLst>
          </xdr:cNvPr>
          <xdr:cNvSpPr/>
        </xdr:nvSpPr>
        <xdr:spPr>
          <a:xfrm>
            <a:off x="13769936" y="6036540"/>
            <a:ext cx="380085" cy="1695422"/>
          </a:xfrm>
          <a:prstGeom prst="rect">
            <a:avLst/>
          </a:prstGeom>
          <a:ln>
            <a:noFill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38" name="18 Rectángulo">
            <a:extLst>
              <a:ext uri="{FF2B5EF4-FFF2-40B4-BE49-F238E27FC236}">
                <a16:creationId xmlns:a16="http://schemas.microsoft.com/office/drawing/2014/main" id="{00000000-0008-0000-1000-000026000000}"/>
              </a:ext>
            </a:extLst>
          </xdr:cNvPr>
          <xdr:cNvSpPr/>
        </xdr:nvSpPr>
        <xdr:spPr>
          <a:xfrm>
            <a:off x="13769185" y="7734066"/>
            <a:ext cx="381677" cy="487431"/>
          </a:xfrm>
          <a:prstGeom prst="rect">
            <a:avLst/>
          </a:prstGeom>
          <a:ln>
            <a:noFill/>
          </a:ln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cxnSp macro="">
        <xdr:nvCxnSpPr>
          <xdr:cNvPr id="39" name="19 Conector recto">
            <a:extLst>
              <a:ext uri="{FF2B5EF4-FFF2-40B4-BE49-F238E27FC236}">
                <a16:creationId xmlns:a16="http://schemas.microsoft.com/office/drawing/2014/main" id="{00000000-0008-0000-1000-000027000000}"/>
              </a:ext>
            </a:extLst>
          </xdr:cNvPr>
          <xdr:cNvCxnSpPr>
            <a:cxnSpLocks/>
          </xdr:cNvCxnSpPr>
        </xdr:nvCxnSpPr>
        <xdr:spPr>
          <a:xfrm>
            <a:off x="15119194" y="4785981"/>
            <a:ext cx="0" cy="3627168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40" name="20 Rectángulo">
            <a:extLst>
              <a:ext uri="{FF2B5EF4-FFF2-40B4-BE49-F238E27FC236}">
                <a16:creationId xmlns:a16="http://schemas.microsoft.com/office/drawing/2014/main" id="{00000000-0008-0000-1000-000028000000}"/>
              </a:ext>
            </a:extLst>
          </xdr:cNvPr>
          <xdr:cNvSpPr/>
        </xdr:nvSpPr>
        <xdr:spPr>
          <a:xfrm>
            <a:off x="14926956" y="6526709"/>
            <a:ext cx="385656" cy="841973"/>
          </a:xfrm>
          <a:prstGeom prst="rect">
            <a:avLst/>
          </a:prstGeom>
          <a:ln>
            <a:noFill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41" name="21 Rectángulo">
            <a:extLst>
              <a:ext uri="{FF2B5EF4-FFF2-40B4-BE49-F238E27FC236}">
                <a16:creationId xmlns:a16="http://schemas.microsoft.com/office/drawing/2014/main" id="{00000000-0008-0000-1000-000029000000}"/>
              </a:ext>
            </a:extLst>
          </xdr:cNvPr>
          <xdr:cNvSpPr/>
        </xdr:nvSpPr>
        <xdr:spPr>
          <a:xfrm>
            <a:off x="14926594" y="7368682"/>
            <a:ext cx="385200" cy="524705"/>
          </a:xfrm>
          <a:prstGeom prst="rect">
            <a:avLst/>
          </a:prstGeom>
          <a:ln>
            <a:noFill/>
          </a:ln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cxnSp macro="">
        <xdr:nvCxnSpPr>
          <xdr:cNvPr id="42" name="22 Conector recto">
            <a:extLst>
              <a:ext uri="{FF2B5EF4-FFF2-40B4-BE49-F238E27FC236}">
                <a16:creationId xmlns:a16="http://schemas.microsoft.com/office/drawing/2014/main" id="{00000000-0008-0000-1000-00002A000000}"/>
              </a:ext>
            </a:extLst>
          </xdr:cNvPr>
          <xdr:cNvCxnSpPr>
            <a:cxnSpLocks/>
          </xdr:cNvCxnSpPr>
        </xdr:nvCxnSpPr>
        <xdr:spPr>
          <a:xfrm>
            <a:off x="16269756" y="6036539"/>
            <a:ext cx="0" cy="2405829"/>
          </a:xfrm>
          <a:prstGeom prst="line">
            <a:avLst/>
          </a:prstGeom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43" name="23 Rectángulo">
            <a:extLst>
              <a:ext uri="{FF2B5EF4-FFF2-40B4-BE49-F238E27FC236}">
                <a16:creationId xmlns:a16="http://schemas.microsoft.com/office/drawing/2014/main" id="{00000000-0008-0000-1000-00002B000000}"/>
              </a:ext>
            </a:extLst>
          </xdr:cNvPr>
          <xdr:cNvSpPr/>
        </xdr:nvSpPr>
        <xdr:spPr>
          <a:xfrm>
            <a:off x="16071756" y="7162245"/>
            <a:ext cx="385200" cy="569717"/>
          </a:xfrm>
          <a:prstGeom prst="rect">
            <a:avLst/>
          </a:prstGeom>
          <a:ln>
            <a:noFill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44" name="24 Rectángulo">
            <a:extLst>
              <a:ext uri="{FF2B5EF4-FFF2-40B4-BE49-F238E27FC236}">
                <a16:creationId xmlns:a16="http://schemas.microsoft.com/office/drawing/2014/main" id="{00000000-0008-0000-1000-00002C000000}"/>
              </a:ext>
            </a:extLst>
          </xdr:cNvPr>
          <xdr:cNvSpPr/>
        </xdr:nvSpPr>
        <xdr:spPr>
          <a:xfrm>
            <a:off x="16071963" y="7731962"/>
            <a:ext cx="385200" cy="294379"/>
          </a:xfrm>
          <a:prstGeom prst="rect">
            <a:avLst/>
          </a:prstGeom>
          <a:ln>
            <a:noFill/>
          </a:ln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45" name="4 Rectángulo">
            <a:extLst>
              <a:ext uri="{FF2B5EF4-FFF2-40B4-BE49-F238E27FC236}">
                <a16:creationId xmlns:a16="http://schemas.microsoft.com/office/drawing/2014/main" id="{00000000-0008-0000-1000-00002D000000}"/>
              </a:ext>
            </a:extLst>
          </xdr:cNvPr>
          <xdr:cNvSpPr/>
        </xdr:nvSpPr>
        <xdr:spPr>
          <a:xfrm>
            <a:off x="10314312" y="6946221"/>
            <a:ext cx="385200" cy="278568"/>
          </a:xfrm>
          <a:prstGeom prst="rect">
            <a:avLst/>
          </a:prstGeom>
          <a:ln>
            <a:noFill/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46" name="5 Rectángulo">
            <a:extLst>
              <a:ext uri="{FF2B5EF4-FFF2-40B4-BE49-F238E27FC236}">
                <a16:creationId xmlns:a16="http://schemas.microsoft.com/office/drawing/2014/main" id="{00000000-0008-0000-1000-00002E000000}"/>
              </a:ext>
            </a:extLst>
          </xdr:cNvPr>
          <xdr:cNvSpPr/>
        </xdr:nvSpPr>
        <xdr:spPr>
          <a:xfrm>
            <a:off x="10313049" y="7224789"/>
            <a:ext cx="385200" cy="668598"/>
          </a:xfrm>
          <a:prstGeom prst="rect">
            <a:avLst/>
          </a:prstGeom>
          <a:ln>
            <a:noFill/>
          </a:ln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L"/>
          </a:p>
        </xdr:txBody>
      </xdr:sp>
      <xdr:sp macro="" textlink="">
        <xdr:nvSpPr>
          <xdr:cNvPr id="47" name="38 CuadroTexto">
            <a:extLst>
              <a:ext uri="{FF2B5EF4-FFF2-40B4-BE49-F238E27FC236}">
                <a16:creationId xmlns:a16="http://schemas.microsoft.com/office/drawing/2014/main" id="{00000000-0008-0000-1000-00002F000000}"/>
              </a:ext>
            </a:extLst>
          </xdr:cNvPr>
          <xdr:cNvSpPr txBox="1"/>
        </xdr:nvSpPr>
        <xdr:spPr>
          <a:xfrm>
            <a:off x="15723471" y="8485149"/>
            <a:ext cx="958917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SAN VICENTE</a:t>
            </a:r>
          </a:p>
        </xdr:txBody>
      </xdr:sp>
      <xdr:sp macro="" textlink="">
        <xdr:nvSpPr>
          <xdr:cNvPr id="48" name="39 CuadroTexto">
            <a:extLst>
              <a:ext uri="{FF2B5EF4-FFF2-40B4-BE49-F238E27FC236}">
                <a16:creationId xmlns:a16="http://schemas.microsoft.com/office/drawing/2014/main" id="{00000000-0008-0000-1000-000030000000}"/>
              </a:ext>
            </a:extLst>
          </xdr:cNvPr>
          <xdr:cNvSpPr txBox="1"/>
        </xdr:nvSpPr>
        <xdr:spPr>
          <a:xfrm>
            <a:off x="9274293" y="4425941"/>
            <a:ext cx="655949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CL" sz="1100" b="1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</a:rPr>
              <a:t>150.000</a:t>
            </a:r>
          </a:p>
        </xdr:txBody>
      </xdr:sp>
      <xdr:cxnSp macro="">
        <xdr:nvCxnSpPr>
          <xdr:cNvPr id="49" name="50 Conector recto">
            <a:extLst>
              <a:ext uri="{FF2B5EF4-FFF2-40B4-BE49-F238E27FC236}">
                <a16:creationId xmlns:a16="http://schemas.microsoft.com/office/drawing/2014/main" id="{00000000-0008-0000-1000-000031000000}"/>
              </a:ext>
            </a:extLst>
          </xdr:cNvPr>
          <xdr:cNvCxnSpPr/>
        </xdr:nvCxnSpPr>
        <xdr:spPr>
          <a:xfrm>
            <a:off x="9904956" y="5340826"/>
            <a:ext cx="108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50 Conector recto">
            <a:extLst>
              <a:ext uri="{FF2B5EF4-FFF2-40B4-BE49-F238E27FC236}">
                <a16:creationId xmlns:a16="http://schemas.microsoft.com/office/drawing/2014/main" id="{00000000-0008-0000-1000-000032000000}"/>
              </a:ext>
            </a:extLst>
          </xdr:cNvPr>
          <xdr:cNvCxnSpPr/>
        </xdr:nvCxnSpPr>
        <xdr:spPr>
          <a:xfrm>
            <a:off x="9904956" y="4570127"/>
            <a:ext cx="108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593725</xdr:colOff>
      <xdr:row>3</xdr:row>
      <xdr:rowOff>12700</xdr:rowOff>
    </xdr:from>
    <xdr:to>
      <xdr:col>13</xdr:col>
      <xdr:colOff>330200</xdr:colOff>
      <xdr:row>32</xdr:row>
      <xdr:rowOff>22225</xdr:rowOff>
    </xdr:to>
    <xdr:graphicFrame macro="">
      <xdr:nvGraphicFramePr>
        <xdr:cNvPr id="21505" name="Chart 1">
          <a:extLst>
            <a:ext uri="{FF2B5EF4-FFF2-40B4-BE49-F238E27FC236}">
              <a16:creationId xmlns:a16="http://schemas.microsoft.com/office/drawing/2014/main" id="{00000000-0008-0000-1300-000001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247651</xdr:colOff>
      <xdr:row>3</xdr:row>
      <xdr:rowOff>82550</xdr:rowOff>
    </xdr:from>
    <xdr:to>
      <xdr:col>13</xdr:col>
      <xdr:colOff>50801</xdr:colOff>
      <xdr:row>32</xdr:row>
      <xdr:rowOff>92075</xdr:rowOff>
    </xdr:to>
    <xdr:graphicFrame macro="">
      <xdr:nvGraphicFramePr>
        <xdr:cNvPr id="10241" name="Chart 1">
          <a:extLst>
            <a:ext uri="{FF2B5EF4-FFF2-40B4-BE49-F238E27FC236}">
              <a16:creationId xmlns:a16="http://schemas.microsoft.com/office/drawing/2014/main" id="{00000000-0008-0000-1500-00000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384175</xdr:colOff>
      <xdr:row>3</xdr:row>
      <xdr:rowOff>180975</xdr:rowOff>
    </xdr:from>
    <xdr:to>
      <xdr:col>13</xdr:col>
      <xdr:colOff>234950</xdr:colOff>
      <xdr:row>34</xdr:row>
      <xdr:rowOff>152400</xdr:rowOff>
    </xdr:to>
    <xdr:graphicFrame macro="">
      <xdr:nvGraphicFramePr>
        <xdr:cNvPr id="14337" name="Chart 1">
          <a:extLst>
            <a:ext uri="{FF2B5EF4-FFF2-40B4-BE49-F238E27FC236}">
              <a16:creationId xmlns:a16="http://schemas.microsoft.com/office/drawing/2014/main" id="{00000000-0008-0000-0200-00000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1265" name="Chart 1">
          <a:extLst>
            <a:ext uri="{FF2B5EF4-FFF2-40B4-BE49-F238E27FC236}">
              <a16:creationId xmlns:a16="http://schemas.microsoft.com/office/drawing/2014/main" id="{00000000-0008-0000-0500-000001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739775</xdr:colOff>
      <xdr:row>3</xdr:row>
      <xdr:rowOff>0</xdr:rowOff>
    </xdr:from>
    <xdr:to>
      <xdr:col>13</xdr:col>
      <xdr:colOff>504825</xdr:colOff>
      <xdr:row>33</xdr:row>
      <xdr:rowOff>9525</xdr:rowOff>
    </xdr:to>
    <xdr:graphicFrame macro="">
      <xdr:nvGraphicFramePr>
        <xdr:cNvPr id="11266" name="Chart 2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682625</xdr:colOff>
      <xdr:row>4</xdr:row>
      <xdr:rowOff>34925</xdr:rowOff>
    </xdr:from>
    <xdr:to>
      <xdr:col>13</xdr:col>
      <xdr:colOff>419100</xdr:colOff>
      <xdr:row>32</xdr:row>
      <xdr:rowOff>25400</xdr:rowOff>
    </xdr:to>
    <xdr:graphicFrame macro="">
      <xdr:nvGraphicFramePr>
        <xdr:cNvPr id="15361" name="Chart 1">
          <a:extLs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4</xdr:row>
      <xdr:rowOff>19050</xdr:rowOff>
    </xdr:from>
    <xdr:to>
      <xdr:col>15</xdr:col>
      <xdr:colOff>457199</xdr:colOff>
      <xdr:row>35</xdr:row>
      <xdr:rowOff>76200</xdr:rowOff>
    </xdr:to>
    <xdr:graphicFrame macro="">
      <xdr:nvGraphicFramePr>
        <xdr:cNvPr id="6145" name="Chart 1025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</xdr:row>
      <xdr:rowOff>114300</xdr:rowOff>
    </xdr:from>
    <xdr:to>
      <xdr:col>14</xdr:col>
      <xdr:colOff>269875</xdr:colOff>
      <xdr:row>34</xdr:row>
      <xdr:rowOff>142875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09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92075</xdr:rowOff>
    </xdr:from>
    <xdr:to>
      <xdr:col>13</xdr:col>
      <xdr:colOff>50800</xdr:colOff>
      <xdr:row>32</xdr:row>
      <xdr:rowOff>66675</xdr:rowOff>
    </xdr:to>
    <xdr:graphicFrame macro="">
      <xdr:nvGraphicFramePr>
        <xdr:cNvPr id="8193" name="Chart 1">
          <a:extLst>
            <a:ext uri="{FF2B5EF4-FFF2-40B4-BE49-F238E27FC236}">
              <a16:creationId xmlns:a16="http://schemas.microsoft.com/office/drawing/2014/main" id="{00000000-0008-0000-0B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41</xdr:row>
      <xdr:rowOff>0</xdr:rowOff>
    </xdr:from>
    <xdr:to>
      <xdr:col>8</xdr:col>
      <xdr:colOff>742950</xdr:colOff>
      <xdr:row>41</xdr:row>
      <xdr:rowOff>0</xdr:rowOff>
    </xdr:to>
    <xdr:graphicFrame macro="">
      <xdr:nvGraphicFramePr>
        <xdr:cNvPr id="8194" name="Chart 2">
          <a:extLst>
            <a:ext uri="{FF2B5EF4-FFF2-40B4-BE49-F238E27FC236}">
              <a16:creationId xmlns:a16="http://schemas.microsoft.com/office/drawing/2014/main" id="{00000000-0008-0000-0B00-00000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127000</xdr:rowOff>
    </xdr:from>
    <xdr:to>
      <xdr:col>13</xdr:col>
      <xdr:colOff>244475</xdr:colOff>
      <xdr:row>34</xdr:row>
      <xdr:rowOff>0</xdr:rowOff>
    </xdr:to>
    <xdr:graphicFrame macro="">
      <xdr:nvGraphicFramePr>
        <xdr:cNvPr id="16389" name="Chart 5">
          <a:extLst>
            <a:ext uri="{FF2B5EF4-FFF2-40B4-BE49-F238E27FC236}">
              <a16:creationId xmlns:a16="http://schemas.microsoft.com/office/drawing/2014/main" id="{00000000-0008-0000-0C00-000005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441324</xdr:colOff>
      <xdr:row>4</xdr:row>
      <xdr:rowOff>0</xdr:rowOff>
    </xdr:from>
    <xdr:to>
      <xdr:col>13</xdr:col>
      <xdr:colOff>196849</xdr:colOff>
      <xdr:row>33</xdr:row>
      <xdr:rowOff>41275</xdr:rowOff>
    </xdr:to>
    <xdr:graphicFrame macro="">
      <xdr:nvGraphicFramePr>
        <xdr:cNvPr id="18433" name="Chart 1">
          <a:extLst>
            <a:ext uri="{FF2B5EF4-FFF2-40B4-BE49-F238E27FC236}">
              <a16:creationId xmlns:a16="http://schemas.microsoft.com/office/drawing/2014/main" id="{00000000-0008-0000-0F00-00000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tm-tec-145/proceso$/Documents%20and%20Settings/sletelier/Mis%20documentos/Diagramas_de_Caj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Plot"/>
      <sheetName val="Diagramas_de_Caja2"/>
    </sheetNames>
    <definedNames>
      <definedName name="BoxPlo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R87"/>
  <sheetViews>
    <sheetView tabSelected="1" workbookViewId="0">
      <selection sqref="A1:XFD1048576"/>
    </sheetView>
  </sheetViews>
  <sheetFormatPr baseColWidth="10" defaultColWidth="11.5" defaultRowHeight="13"/>
  <cols>
    <col min="1" max="1" width="2.6640625" style="3" customWidth="1"/>
    <col min="2" max="2" width="21.5" style="3" customWidth="1"/>
    <col min="3" max="14" width="7.33203125" style="3" customWidth="1"/>
    <col min="15" max="15" width="7.1640625" style="3" bestFit="1" customWidth="1"/>
    <col min="16" max="16" width="12.5" style="112" bestFit="1" customWidth="1"/>
    <col min="17" max="17" width="2.83203125" style="113" bestFit="1" customWidth="1"/>
    <col min="18" max="18" width="11.5" style="99"/>
    <col min="19" max="16384" width="11.5" style="3"/>
  </cols>
  <sheetData>
    <row r="2" spans="2:18">
      <c r="B2" s="1" t="s">
        <v>78</v>
      </c>
    </row>
    <row r="3" spans="2:18">
      <c r="B3" s="1"/>
    </row>
    <row r="4" spans="2:18">
      <c r="B4" s="1" t="s">
        <v>120</v>
      </c>
    </row>
    <row r="5" spans="2:18">
      <c r="B5" s="1" t="s">
        <v>147</v>
      </c>
    </row>
    <row r="6" spans="2:18">
      <c r="B6" s="1"/>
    </row>
    <row r="7" spans="2:18" s="11" customFormat="1" ht="15" customHeight="1">
      <c r="B7" s="114" t="s">
        <v>77</v>
      </c>
      <c r="C7" s="115" t="s">
        <v>1</v>
      </c>
      <c r="D7" s="116" t="s">
        <v>2</v>
      </c>
      <c r="E7" s="116" t="s">
        <v>3</v>
      </c>
      <c r="F7" s="116" t="s">
        <v>4</v>
      </c>
      <c r="G7" s="116" t="s">
        <v>5</v>
      </c>
      <c r="H7" s="116" t="s">
        <v>6</v>
      </c>
      <c r="I7" s="116" t="s">
        <v>7</v>
      </c>
      <c r="J7" s="116" t="s">
        <v>8</v>
      </c>
      <c r="K7" s="116" t="s">
        <v>9</v>
      </c>
      <c r="L7" s="116" t="s">
        <v>10</v>
      </c>
      <c r="M7" s="116" t="s">
        <v>11</v>
      </c>
      <c r="N7" s="116" t="s">
        <v>12</v>
      </c>
      <c r="O7" s="12" t="s">
        <v>13</v>
      </c>
      <c r="P7" s="117"/>
      <c r="Q7" s="118"/>
      <c r="R7" s="119"/>
    </row>
    <row r="8" spans="2:18" s="11" customFormat="1" ht="15" customHeight="1">
      <c r="B8" s="102" t="s">
        <v>79</v>
      </c>
      <c r="C8" s="120">
        <v>30</v>
      </c>
      <c r="D8" s="120">
        <v>31</v>
      </c>
      <c r="E8" s="120">
        <v>25</v>
      </c>
      <c r="F8" s="120">
        <v>24</v>
      </c>
      <c r="G8" s="120">
        <v>24</v>
      </c>
      <c r="H8" s="120">
        <v>21</v>
      </c>
      <c r="I8" s="120">
        <v>21</v>
      </c>
      <c r="J8" s="120">
        <v>25</v>
      </c>
      <c r="K8" s="120">
        <v>22</v>
      </c>
      <c r="L8" s="120">
        <v>24</v>
      </c>
      <c r="M8" s="120">
        <v>28</v>
      </c>
      <c r="N8" s="120">
        <v>26</v>
      </c>
      <c r="O8" s="2">
        <f>SUM(C8:N8)</f>
        <v>301</v>
      </c>
      <c r="P8" s="117">
        <f t="shared" ref="P8:P35" si="0">O8/$O$36</f>
        <v>4.2779988629903357E-2</v>
      </c>
      <c r="Q8" s="118"/>
      <c r="R8" s="119"/>
    </row>
    <row r="9" spans="2:18" s="11" customFormat="1" ht="15" customHeight="1">
      <c r="B9" s="102" t="s">
        <v>80</v>
      </c>
      <c r="C9" s="120">
        <v>42</v>
      </c>
      <c r="D9" s="120">
        <v>40</v>
      </c>
      <c r="E9" s="120">
        <v>36</v>
      </c>
      <c r="F9" s="120">
        <v>36</v>
      </c>
      <c r="G9" s="120">
        <v>36</v>
      </c>
      <c r="H9" s="120">
        <v>29</v>
      </c>
      <c r="I9" s="120">
        <v>27</v>
      </c>
      <c r="J9" s="120">
        <v>23</v>
      </c>
      <c r="K9" s="120">
        <v>31</v>
      </c>
      <c r="L9" s="120">
        <v>37</v>
      </c>
      <c r="M9" s="120">
        <v>35</v>
      </c>
      <c r="N9" s="120">
        <v>35</v>
      </c>
      <c r="O9" s="2">
        <f t="shared" ref="O9:O35" si="1">SUM(C9:N9)</f>
        <v>407</v>
      </c>
      <c r="P9" s="117">
        <f t="shared" si="0"/>
        <v>5.7845366685616829E-2</v>
      </c>
      <c r="Q9" s="118"/>
      <c r="R9" s="119"/>
    </row>
    <row r="10" spans="2:18" s="11" customFormat="1" ht="15" customHeight="1">
      <c r="B10" s="102" t="s">
        <v>81</v>
      </c>
      <c r="C10" s="120">
        <v>33</v>
      </c>
      <c r="D10" s="120">
        <v>22</v>
      </c>
      <c r="E10" s="120">
        <v>17</v>
      </c>
      <c r="F10" s="120">
        <v>17</v>
      </c>
      <c r="G10" s="120">
        <v>25</v>
      </c>
      <c r="H10" s="120">
        <v>13</v>
      </c>
      <c r="I10" s="120">
        <v>24</v>
      </c>
      <c r="J10" s="120">
        <v>19</v>
      </c>
      <c r="K10" s="120">
        <v>19</v>
      </c>
      <c r="L10" s="120">
        <v>13</v>
      </c>
      <c r="M10" s="120">
        <v>23</v>
      </c>
      <c r="N10" s="120">
        <v>23</v>
      </c>
      <c r="O10" s="2">
        <f t="shared" si="1"/>
        <v>248</v>
      </c>
      <c r="P10" s="117">
        <f t="shared" si="0"/>
        <v>3.5247299602046617E-2</v>
      </c>
      <c r="Q10" s="118"/>
      <c r="R10" s="119"/>
    </row>
    <row r="11" spans="2:18" s="11" customFormat="1" ht="15" customHeight="1">
      <c r="B11" s="102" t="s">
        <v>82</v>
      </c>
      <c r="C11" s="120">
        <v>3</v>
      </c>
      <c r="D11" s="120">
        <v>8</v>
      </c>
      <c r="E11" s="120">
        <v>6</v>
      </c>
      <c r="F11" s="120">
        <v>8</v>
      </c>
      <c r="G11" s="120">
        <v>5</v>
      </c>
      <c r="H11" s="120">
        <v>4</v>
      </c>
      <c r="I11" s="120">
        <v>9</v>
      </c>
      <c r="J11" s="120">
        <v>7</v>
      </c>
      <c r="K11" s="120">
        <v>7</v>
      </c>
      <c r="L11" s="120">
        <v>9</v>
      </c>
      <c r="M11" s="120">
        <v>7</v>
      </c>
      <c r="N11" s="120">
        <v>4</v>
      </c>
      <c r="O11" s="2">
        <f t="shared" si="1"/>
        <v>77</v>
      </c>
      <c r="P11" s="117">
        <f t="shared" si="0"/>
        <v>1.0943718021603184E-2</v>
      </c>
      <c r="Q11" s="118"/>
      <c r="R11" s="119"/>
    </row>
    <row r="12" spans="2:18" s="11" customFormat="1" ht="15" customHeight="1">
      <c r="B12" s="102" t="s">
        <v>83</v>
      </c>
      <c r="C12" s="120">
        <v>74</v>
      </c>
      <c r="D12" s="120">
        <v>81</v>
      </c>
      <c r="E12" s="120">
        <v>83</v>
      </c>
      <c r="F12" s="120">
        <v>66</v>
      </c>
      <c r="G12" s="120">
        <v>88</v>
      </c>
      <c r="H12" s="120">
        <v>77</v>
      </c>
      <c r="I12" s="120">
        <v>89</v>
      </c>
      <c r="J12" s="120">
        <v>76</v>
      </c>
      <c r="K12" s="120">
        <v>77</v>
      </c>
      <c r="L12" s="120">
        <v>84</v>
      </c>
      <c r="M12" s="120">
        <v>94</v>
      </c>
      <c r="N12" s="120">
        <v>63</v>
      </c>
      <c r="O12" s="2">
        <f t="shared" si="1"/>
        <v>952</v>
      </c>
      <c r="P12" s="117">
        <f t="shared" si="0"/>
        <v>0.13530415008527572</v>
      </c>
      <c r="Q12" s="121">
        <v>1</v>
      </c>
      <c r="R12" s="119"/>
    </row>
    <row r="13" spans="2:18" s="11" customFormat="1" ht="15" customHeight="1">
      <c r="B13" s="102" t="s">
        <v>84</v>
      </c>
      <c r="C13" s="120">
        <v>32</v>
      </c>
      <c r="D13" s="120">
        <v>33</v>
      </c>
      <c r="E13" s="120">
        <v>27</v>
      </c>
      <c r="F13" s="120">
        <v>35</v>
      </c>
      <c r="G13" s="120">
        <v>29</v>
      </c>
      <c r="H13" s="120">
        <v>22</v>
      </c>
      <c r="I13" s="120">
        <v>26</v>
      </c>
      <c r="J13" s="120">
        <v>26</v>
      </c>
      <c r="K13" s="120">
        <v>12</v>
      </c>
      <c r="L13" s="120">
        <v>17</v>
      </c>
      <c r="M13" s="120">
        <v>26</v>
      </c>
      <c r="N13" s="120">
        <v>27</v>
      </c>
      <c r="O13" s="2">
        <f t="shared" si="1"/>
        <v>312</v>
      </c>
      <c r="P13" s="117">
        <f t="shared" si="0"/>
        <v>4.4343376918703811E-2</v>
      </c>
      <c r="Q13" s="118"/>
      <c r="R13" s="119"/>
    </row>
    <row r="14" spans="2:18" s="11" customFormat="1" ht="15" customHeight="1">
      <c r="B14" s="102" t="s">
        <v>85</v>
      </c>
      <c r="C14" s="120">
        <v>7</v>
      </c>
      <c r="D14" s="120">
        <v>4</v>
      </c>
      <c r="E14" s="120">
        <v>9</v>
      </c>
      <c r="F14" s="120">
        <v>6</v>
      </c>
      <c r="G14" s="120">
        <v>6</v>
      </c>
      <c r="H14" s="120">
        <v>5</v>
      </c>
      <c r="I14" s="120">
        <v>5</v>
      </c>
      <c r="J14" s="120">
        <v>5</v>
      </c>
      <c r="K14" s="120">
        <v>5</v>
      </c>
      <c r="L14" s="120">
        <v>5</v>
      </c>
      <c r="M14" s="120">
        <v>5</v>
      </c>
      <c r="N14" s="120">
        <v>4</v>
      </c>
      <c r="O14" s="2">
        <f t="shared" si="1"/>
        <v>66</v>
      </c>
      <c r="P14" s="117">
        <f t="shared" si="0"/>
        <v>9.380329732802728E-3</v>
      </c>
      <c r="Q14" s="118"/>
      <c r="R14" s="119"/>
    </row>
    <row r="15" spans="2:18" s="11" customFormat="1" ht="15" customHeight="1">
      <c r="B15" s="102" t="s">
        <v>86</v>
      </c>
      <c r="C15" s="120">
        <v>13</v>
      </c>
      <c r="D15" s="120">
        <v>16</v>
      </c>
      <c r="E15" s="120">
        <v>15</v>
      </c>
      <c r="F15" s="120">
        <v>14</v>
      </c>
      <c r="G15" s="120">
        <v>14</v>
      </c>
      <c r="H15" s="120">
        <v>15</v>
      </c>
      <c r="I15" s="120">
        <v>14</v>
      </c>
      <c r="J15" s="120">
        <v>13</v>
      </c>
      <c r="K15" s="120">
        <v>14</v>
      </c>
      <c r="L15" s="120">
        <v>14</v>
      </c>
      <c r="M15" s="120">
        <v>16</v>
      </c>
      <c r="N15" s="120">
        <v>20</v>
      </c>
      <c r="O15" s="2">
        <f t="shared" si="1"/>
        <v>178</v>
      </c>
      <c r="P15" s="117">
        <f t="shared" si="0"/>
        <v>2.5298465036952815E-2</v>
      </c>
      <c r="Q15" s="118"/>
      <c r="R15" s="119"/>
    </row>
    <row r="16" spans="2:18" s="11" customFormat="1" ht="15" customHeight="1">
      <c r="B16" s="102" t="s">
        <v>87</v>
      </c>
      <c r="C16" s="120">
        <v>6</v>
      </c>
      <c r="D16" s="120">
        <v>7</v>
      </c>
      <c r="E16" s="120">
        <v>13</v>
      </c>
      <c r="F16" s="120">
        <v>9</v>
      </c>
      <c r="G16" s="120">
        <v>9</v>
      </c>
      <c r="H16" s="120">
        <v>11</v>
      </c>
      <c r="I16" s="120">
        <v>11</v>
      </c>
      <c r="J16" s="120">
        <v>10</v>
      </c>
      <c r="K16" s="120">
        <v>11</v>
      </c>
      <c r="L16" s="120">
        <v>8</v>
      </c>
      <c r="M16" s="120">
        <v>5</v>
      </c>
      <c r="N16" s="120">
        <v>10</v>
      </c>
      <c r="O16" s="2">
        <f t="shared" si="1"/>
        <v>110</v>
      </c>
      <c r="P16" s="117">
        <f t="shared" si="0"/>
        <v>1.5633882888004547E-2</v>
      </c>
      <c r="Q16" s="118"/>
      <c r="R16" s="119"/>
    </row>
    <row r="17" spans="2:18" s="11" customFormat="1" ht="15" customHeight="1">
      <c r="B17" s="102" t="s">
        <v>88</v>
      </c>
      <c r="C17" s="120">
        <v>22</v>
      </c>
      <c r="D17" s="120">
        <v>23</v>
      </c>
      <c r="E17" s="120">
        <v>16</v>
      </c>
      <c r="F17" s="120">
        <v>13</v>
      </c>
      <c r="G17" s="120">
        <v>11</v>
      </c>
      <c r="H17" s="120">
        <v>11</v>
      </c>
      <c r="I17" s="120">
        <v>12</v>
      </c>
      <c r="J17" s="120">
        <v>11</v>
      </c>
      <c r="K17" s="120">
        <v>11</v>
      </c>
      <c r="L17" s="120">
        <v>10</v>
      </c>
      <c r="M17" s="120">
        <v>10</v>
      </c>
      <c r="N17" s="120">
        <v>13</v>
      </c>
      <c r="O17" s="2">
        <f t="shared" si="1"/>
        <v>163</v>
      </c>
      <c r="P17" s="117">
        <f t="shared" si="0"/>
        <v>2.3166571915861287E-2</v>
      </c>
      <c r="Q17" s="118"/>
      <c r="R17" s="119"/>
    </row>
    <row r="18" spans="2:18" s="11" customFormat="1" ht="15" customHeight="1">
      <c r="B18" s="102" t="s">
        <v>89</v>
      </c>
      <c r="C18" s="120">
        <v>3</v>
      </c>
      <c r="D18" s="120">
        <v>4</v>
      </c>
      <c r="E18" s="120">
        <v>5</v>
      </c>
      <c r="F18" s="120">
        <v>3</v>
      </c>
      <c r="G18" s="120">
        <v>8</v>
      </c>
      <c r="H18" s="120">
        <v>4</v>
      </c>
      <c r="I18" s="120">
        <v>3</v>
      </c>
      <c r="J18" s="120">
        <v>5</v>
      </c>
      <c r="K18" s="120">
        <v>4</v>
      </c>
      <c r="L18" s="120">
        <v>5</v>
      </c>
      <c r="M18" s="120">
        <v>4</v>
      </c>
      <c r="N18" s="120">
        <v>5</v>
      </c>
      <c r="O18" s="2">
        <f t="shared" si="1"/>
        <v>53</v>
      </c>
      <c r="P18" s="117">
        <f t="shared" si="0"/>
        <v>7.5326890278567364E-3</v>
      </c>
      <c r="Q18" s="118"/>
      <c r="R18" s="119"/>
    </row>
    <row r="19" spans="2:18" ht="15" customHeight="1">
      <c r="B19" s="102" t="s">
        <v>90</v>
      </c>
      <c r="C19" s="120">
        <v>1</v>
      </c>
      <c r="D19" s="120">
        <v>1</v>
      </c>
      <c r="E19" s="120">
        <v>0</v>
      </c>
      <c r="F19" s="120">
        <v>0</v>
      </c>
      <c r="G19" s="120">
        <v>1</v>
      </c>
      <c r="H19" s="120">
        <v>0</v>
      </c>
      <c r="I19" s="120">
        <v>0</v>
      </c>
      <c r="J19" s="120">
        <v>1</v>
      </c>
      <c r="K19" s="120">
        <v>0</v>
      </c>
      <c r="L19" s="120">
        <v>1</v>
      </c>
      <c r="M19" s="120">
        <v>0</v>
      </c>
      <c r="N19" s="120">
        <v>0</v>
      </c>
      <c r="O19" s="2">
        <f t="shared" si="1"/>
        <v>5</v>
      </c>
      <c r="P19" s="117">
        <f t="shared" si="0"/>
        <v>7.1063104036384311E-4</v>
      </c>
      <c r="Q19" s="121"/>
    </row>
    <row r="20" spans="2:18" ht="15" customHeight="1">
      <c r="B20" s="102" t="s">
        <v>91</v>
      </c>
      <c r="C20" s="120">
        <v>70</v>
      </c>
      <c r="D20" s="120">
        <v>86</v>
      </c>
      <c r="E20" s="120">
        <v>71</v>
      </c>
      <c r="F20" s="120">
        <v>64</v>
      </c>
      <c r="G20" s="120">
        <v>79</v>
      </c>
      <c r="H20" s="120">
        <v>55</v>
      </c>
      <c r="I20" s="120">
        <v>78</v>
      </c>
      <c r="J20" s="120">
        <v>60</v>
      </c>
      <c r="K20" s="120">
        <v>62</v>
      </c>
      <c r="L20" s="120">
        <v>67</v>
      </c>
      <c r="M20" s="120">
        <v>62</v>
      </c>
      <c r="N20" s="120">
        <v>50</v>
      </c>
      <c r="O20" s="2">
        <f t="shared" si="1"/>
        <v>804</v>
      </c>
      <c r="P20" s="117">
        <f t="shared" si="0"/>
        <v>0.11426947129050596</v>
      </c>
      <c r="Q20" s="122">
        <v>3</v>
      </c>
    </row>
    <row r="21" spans="2:18" ht="15" customHeight="1">
      <c r="B21" s="102" t="s">
        <v>92</v>
      </c>
      <c r="C21" s="120">
        <v>61</v>
      </c>
      <c r="D21" s="120">
        <v>70</v>
      </c>
      <c r="E21" s="120">
        <v>59</v>
      </c>
      <c r="F21" s="120">
        <v>30</v>
      </c>
      <c r="G21" s="120">
        <v>38</v>
      </c>
      <c r="H21" s="120">
        <v>37</v>
      </c>
      <c r="I21" s="120">
        <v>41</v>
      </c>
      <c r="J21" s="120">
        <v>35</v>
      </c>
      <c r="K21" s="120">
        <v>39</v>
      </c>
      <c r="L21" s="120">
        <v>32</v>
      </c>
      <c r="M21" s="120">
        <v>42</v>
      </c>
      <c r="N21" s="120">
        <v>44</v>
      </c>
      <c r="O21" s="2">
        <f t="shared" si="1"/>
        <v>528</v>
      </c>
      <c r="P21" s="117">
        <f t="shared" si="0"/>
        <v>7.5042637862421824E-2</v>
      </c>
      <c r="Q21" s="121">
        <v>5</v>
      </c>
    </row>
    <row r="22" spans="2:18" ht="15" customHeight="1">
      <c r="B22" s="102" t="s">
        <v>93</v>
      </c>
      <c r="C22" s="120">
        <v>88</v>
      </c>
      <c r="D22" s="120">
        <v>88</v>
      </c>
      <c r="E22" s="120">
        <v>72</v>
      </c>
      <c r="F22" s="120">
        <v>76</v>
      </c>
      <c r="G22" s="120">
        <v>88</v>
      </c>
      <c r="H22" s="120">
        <v>60</v>
      </c>
      <c r="I22" s="120">
        <v>79</v>
      </c>
      <c r="J22" s="120">
        <v>72</v>
      </c>
      <c r="K22" s="120">
        <v>67</v>
      </c>
      <c r="L22" s="120">
        <v>75</v>
      </c>
      <c r="M22" s="120">
        <v>82</v>
      </c>
      <c r="N22" s="120">
        <v>74</v>
      </c>
      <c r="O22" s="2">
        <f t="shared" si="1"/>
        <v>921</v>
      </c>
      <c r="P22" s="117">
        <f t="shared" si="0"/>
        <v>0.1308982376350199</v>
      </c>
      <c r="Q22" s="122">
        <v>2</v>
      </c>
    </row>
    <row r="23" spans="2:18" ht="15" customHeight="1">
      <c r="B23" s="102" t="s">
        <v>94</v>
      </c>
      <c r="C23" s="120">
        <v>20</v>
      </c>
      <c r="D23" s="120">
        <v>16</v>
      </c>
      <c r="E23" s="120">
        <v>16</v>
      </c>
      <c r="F23" s="120">
        <v>17</v>
      </c>
      <c r="G23" s="120">
        <v>20</v>
      </c>
      <c r="H23" s="120">
        <v>18</v>
      </c>
      <c r="I23" s="120">
        <v>22</v>
      </c>
      <c r="J23" s="120">
        <v>26</v>
      </c>
      <c r="K23" s="120">
        <v>22</v>
      </c>
      <c r="L23" s="120">
        <v>21</v>
      </c>
      <c r="M23" s="120">
        <v>20</v>
      </c>
      <c r="N23" s="120">
        <v>19</v>
      </c>
      <c r="O23" s="2">
        <f t="shared" si="1"/>
        <v>237</v>
      </c>
      <c r="P23" s="117">
        <f t="shared" si="0"/>
        <v>3.3683911313246162E-2</v>
      </c>
      <c r="Q23" s="121"/>
    </row>
    <row r="24" spans="2:18" ht="15" customHeight="1">
      <c r="B24" s="102" t="s">
        <v>95</v>
      </c>
      <c r="C24" s="120">
        <v>10</v>
      </c>
      <c r="D24" s="120">
        <v>7</v>
      </c>
      <c r="E24" s="120">
        <v>6</v>
      </c>
      <c r="F24" s="120">
        <v>2</v>
      </c>
      <c r="G24" s="120">
        <v>4</v>
      </c>
      <c r="H24" s="120">
        <v>1</v>
      </c>
      <c r="I24" s="120">
        <v>7</v>
      </c>
      <c r="J24" s="120">
        <v>1</v>
      </c>
      <c r="K24" s="120">
        <v>12</v>
      </c>
      <c r="L24" s="120">
        <v>6</v>
      </c>
      <c r="M24" s="120">
        <v>5</v>
      </c>
      <c r="N24" s="120">
        <v>3</v>
      </c>
      <c r="O24" s="2">
        <f t="shared" si="1"/>
        <v>64</v>
      </c>
      <c r="P24" s="117">
        <f t="shared" si="0"/>
        <v>9.0960773166571911E-3</v>
      </c>
      <c r="Q24" s="121"/>
    </row>
    <row r="25" spans="2:18" ht="15" customHeight="1">
      <c r="B25" s="102" t="s">
        <v>96</v>
      </c>
      <c r="C25" s="120">
        <v>50</v>
      </c>
      <c r="D25" s="120">
        <v>49</v>
      </c>
      <c r="E25" s="120">
        <v>47</v>
      </c>
      <c r="F25" s="120">
        <v>41</v>
      </c>
      <c r="G25" s="120">
        <v>46</v>
      </c>
      <c r="H25" s="120">
        <v>39</v>
      </c>
      <c r="I25" s="120">
        <v>42</v>
      </c>
      <c r="J25" s="120">
        <v>37</v>
      </c>
      <c r="K25" s="120">
        <v>39</v>
      </c>
      <c r="L25" s="120">
        <v>47</v>
      </c>
      <c r="M25" s="120">
        <v>40</v>
      </c>
      <c r="N25" s="120">
        <v>53</v>
      </c>
      <c r="O25" s="2">
        <f t="shared" si="1"/>
        <v>530</v>
      </c>
      <c r="P25" s="117">
        <f t="shared" si="0"/>
        <v>7.5326890278567371E-2</v>
      </c>
      <c r="Q25" s="122">
        <v>4</v>
      </c>
    </row>
    <row r="26" spans="2:18" ht="15" customHeight="1">
      <c r="B26" s="102" t="s">
        <v>97</v>
      </c>
      <c r="C26" s="120">
        <v>27</v>
      </c>
      <c r="D26" s="120">
        <v>26</v>
      </c>
      <c r="E26" s="120">
        <v>34</v>
      </c>
      <c r="F26" s="120">
        <v>25</v>
      </c>
      <c r="G26" s="120">
        <v>31</v>
      </c>
      <c r="H26" s="120">
        <v>25</v>
      </c>
      <c r="I26" s="120">
        <v>30</v>
      </c>
      <c r="J26" s="120">
        <v>20</v>
      </c>
      <c r="K26" s="120">
        <v>26</v>
      </c>
      <c r="L26" s="120">
        <v>30</v>
      </c>
      <c r="M26" s="120">
        <v>32</v>
      </c>
      <c r="N26" s="120">
        <v>30</v>
      </c>
      <c r="O26" s="2">
        <f t="shared" si="1"/>
        <v>336</v>
      </c>
      <c r="P26" s="117">
        <f t="shared" si="0"/>
        <v>4.7754405912450254E-2</v>
      </c>
      <c r="Q26" s="121"/>
    </row>
    <row r="27" spans="2:18" ht="15" customHeight="1">
      <c r="B27" s="102" t="s">
        <v>98</v>
      </c>
      <c r="C27" s="120">
        <v>3</v>
      </c>
      <c r="D27" s="120">
        <v>1</v>
      </c>
      <c r="E27" s="120">
        <v>1</v>
      </c>
      <c r="F27" s="120">
        <v>3</v>
      </c>
      <c r="G27" s="120">
        <v>2</v>
      </c>
      <c r="H27" s="120">
        <v>1</v>
      </c>
      <c r="I27" s="120">
        <v>2</v>
      </c>
      <c r="J27" s="120">
        <v>2</v>
      </c>
      <c r="K27" s="120">
        <v>2</v>
      </c>
      <c r="L27" s="120">
        <v>1</v>
      </c>
      <c r="M27" s="120">
        <v>2</v>
      </c>
      <c r="N27" s="120">
        <v>2</v>
      </c>
      <c r="O27" s="2">
        <f t="shared" si="1"/>
        <v>22</v>
      </c>
      <c r="P27" s="117">
        <f t="shared" si="0"/>
        <v>3.1267765776009098E-3</v>
      </c>
      <c r="Q27" s="121"/>
    </row>
    <row r="28" spans="2:18" ht="15" customHeight="1">
      <c r="B28" s="102" t="s">
        <v>140</v>
      </c>
      <c r="C28" s="120">
        <v>0</v>
      </c>
      <c r="D28" s="120">
        <v>0</v>
      </c>
      <c r="E28" s="120">
        <v>0</v>
      </c>
      <c r="F28" s="120">
        <v>1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2">
        <f t="shared" si="1"/>
        <v>1</v>
      </c>
      <c r="P28" s="117">
        <f t="shared" si="0"/>
        <v>1.4212620807276861E-4</v>
      </c>
      <c r="Q28" s="121"/>
    </row>
    <row r="29" spans="2:18" ht="15" customHeight="1">
      <c r="B29" s="102" t="s">
        <v>99</v>
      </c>
      <c r="C29" s="120">
        <v>6</v>
      </c>
      <c r="D29" s="120">
        <v>8</v>
      </c>
      <c r="E29" s="120">
        <v>8</v>
      </c>
      <c r="F29" s="120">
        <v>5</v>
      </c>
      <c r="G29" s="120">
        <v>6</v>
      </c>
      <c r="H29" s="120">
        <v>4</v>
      </c>
      <c r="I29" s="120">
        <v>7</v>
      </c>
      <c r="J29" s="120">
        <v>5</v>
      </c>
      <c r="K29" s="120">
        <v>4</v>
      </c>
      <c r="L29" s="120">
        <v>5</v>
      </c>
      <c r="M29" s="120">
        <v>4</v>
      </c>
      <c r="N29" s="120">
        <v>6</v>
      </c>
      <c r="O29" s="2">
        <f t="shared" si="1"/>
        <v>68</v>
      </c>
      <c r="P29" s="117">
        <f t="shared" si="0"/>
        <v>9.6645821489482666E-3</v>
      </c>
      <c r="Q29" s="121"/>
    </row>
    <row r="30" spans="2:18" ht="15" customHeight="1">
      <c r="B30" s="102" t="s">
        <v>100</v>
      </c>
      <c r="C30" s="120">
        <v>13</v>
      </c>
      <c r="D30" s="120">
        <v>20</v>
      </c>
      <c r="E30" s="120">
        <v>11</v>
      </c>
      <c r="F30" s="120">
        <v>10</v>
      </c>
      <c r="G30" s="120">
        <v>11</v>
      </c>
      <c r="H30" s="120">
        <v>4</v>
      </c>
      <c r="I30" s="120">
        <v>11</v>
      </c>
      <c r="J30" s="120">
        <v>16</v>
      </c>
      <c r="K30" s="120">
        <v>17</v>
      </c>
      <c r="L30" s="120">
        <v>12</v>
      </c>
      <c r="M30" s="120">
        <v>10</v>
      </c>
      <c r="N30" s="120">
        <v>8</v>
      </c>
      <c r="O30" s="2">
        <f t="shared" si="1"/>
        <v>143</v>
      </c>
      <c r="P30" s="117">
        <f t="shared" si="0"/>
        <v>2.0324047754405914E-2</v>
      </c>
      <c r="Q30" s="121"/>
    </row>
    <row r="31" spans="2:18" ht="15" customHeight="1">
      <c r="B31" s="102" t="s">
        <v>145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1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2">
        <f t="shared" si="1"/>
        <v>1</v>
      </c>
      <c r="P31" s="117">
        <f t="shared" si="0"/>
        <v>1.4212620807276861E-4</v>
      </c>
      <c r="Q31" s="121"/>
    </row>
    <row r="32" spans="2:18" ht="15" customHeight="1">
      <c r="B32" s="102" t="s">
        <v>101</v>
      </c>
      <c r="C32" s="120">
        <v>4</v>
      </c>
      <c r="D32" s="120">
        <v>4</v>
      </c>
      <c r="E32" s="120">
        <v>4</v>
      </c>
      <c r="F32" s="120">
        <v>3</v>
      </c>
      <c r="G32" s="120">
        <v>4</v>
      </c>
      <c r="H32" s="120">
        <v>2</v>
      </c>
      <c r="I32" s="120">
        <v>5</v>
      </c>
      <c r="J32" s="120">
        <v>5</v>
      </c>
      <c r="K32" s="120">
        <v>5</v>
      </c>
      <c r="L32" s="120">
        <v>3</v>
      </c>
      <c r="M32" s="120">
        <v>13</v>
      </c>
      <c r="N32" s="120">
        <v>2</v>
      </c>
      <c r="O32" s="2">
        <f t="shared" si="1"/>
        <v>54</v>
      </c>
      <c r="P32" s="117">
        <f t="shared" si="0"/>
        <v>7.6748152359295057E-3</v>
      </c>
      <c r="Q32" s="121"/>
    </row>
    <row r="33" spans="2:18" ht="15" customHeight="1">
      <c r="B33" s="102" t="s">
        <v>133</v>
      </c>
      <c r="C33" s="120">
        <v>7</v>
      </c>
      <c r="D33" s="120">
        <v>9</v>
      </c>
      <c r="E33" s="120">
        <v>5</v>
      </c>
      <c r="F33" s="120">
        <v>0</v>
      </c>
      <c r="G33" s="120">
        <v>21</v>
      </c>
      <c r="H33" s="120">
        <v>21</v>
      </c>
      <c r="I33" s="120">
        <v>2</v>
      </c>
      <c r="J33" s="120">
        <v>0</v>
      </c>
      <c r="K33" s="120">
        <v>0</v>
      </c>
      <c r="L33" s="120">
        <v>4</v>
      </c>
      <c r="M33" s="120">
        <v>3</v>
      </c>
      <c r="N33" s="120">
        <v>4</v>
      </c>
      <c r="O33" s="2">
        <f t="shared" si="1"/>
        <v>76</v>
      </c>
      <c r="P33" s="117">
        <f t="shared" si="0"/>
        <v>1.0801591813530414E-2</v>
      </c>
      <c r="Q33" s="121"/>
    </row>
    <row r="34" spans="2:18" ht="15" customHeight="1">
      <c r="B34" s="102" t="s">
        <v>102</v>
      </c>
      <c r="C34" s="120">
        <v>52</v>
      </c>
      <c r="D34" s="120">
        <v>96</v>
      </c>
      <c r="E34" s="120">
        <v>49</v>
      </c>
      <c r="F34" s="120">
        <v>19</v>
      </c>
      <c r="G34" s="120">
        <v>21</v>
      </c>
      <c r="H34" s="120">
        <v>13</v>
      </c>
      <c r="I34" s="120">
        <v>17</v>
      </c>
      <c r="J34" s="120">
        <v>17</v>
      </c>
      <c r="K34" s="120">
        <v>16</v>
      </c>
      <c r="L34" s="120">
        <v>28</v>
      </c>
      <c r="M34" s="120">
        <v>25</v>
      </c>
      <c r="N34" s="120">
        <v>21</v>
      </c>
      <c r="O34" s="2">
        <f t="shared" si="1"/>
        <v>374</v>
      </c>
      <c r="P34" s="117">
        <f t="shared" si="0"/>
        <v>5.3155201819215465E-2</v>
      </c>
      <c r="Q34" s="121"/>
    </row>
    <row r="35" spans="2:18" ht="15">
      <c r="B35" s="102" t="s">
        <v>103</v>
      </c>
      <c r="C35" s="120">
        <v>5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2">
        <f t="shared" si="1"/>
        <v>5</v>
      </c>
      <c r="P35" s="117">
        <f t="shared" si="0"/>
        <v>7.1063104036384311E-4</v>
      </c>
      <c r="Q35" s="121"/>
    </row>
    <row r="36" spans="2:18">
      <c r="B36" s="87" t="s">
        <v>13</v>
      </c>
      <c r="C36" s="2">
        <f t="shared" ref="C36:O36" si="2">SUM(C8:C35)</f>
        <v>682</v>
      </c>
      <c r="D36" s="2">
        <f t="shared" si="2"/>
        <v>750</v>
      </c>
      <c r="E36" s="2">
        <f t="shared" si="2"/>
        <v>635</v>
      </c>
      <c r="F36" s="2">
        <f t="shared" si="2"/>
        <v>527</v>
      </c>
      <c r="G36" s="2">
        <f t="shared" si="2"/>
        <v>627</v>
      </c>
      <c r="H36" s="2">
        <f t="shared" si="2"/>
        <v>492</v>
      </c>
      <c r="I36" s="2">
        <f t="shared" si="2"/>
        <v>585</v>
      </c>
      <c r="J36" s="2">
        <f t="shared" si="2"/>
        <v>517</v>
      </c>
      <c r="K36" s="2">
        <f t="shared" si="2"/>
        <v>524</v>
      </c>
      <c r="L36" s="2">
        <f t="shared" si="2"/>
        <v>558</v>
      </c>
      <c r="M36" s="2">
        <f t="shared" si="2"/>
        <v>593</v>
      </c>
      <c r="N36" s="2">
        <f t="shared" si="2"/>
        <v>546</v>
      </c>
      <c r="O36" s="2">
        <f t="shared" si="2"/>
        <v>7036</v>
      </c>
      <c r="P36" s="117">
        <f>O36/$O$36</f>
        <v>1</v>
      </c>
      <c r="Q36" s="121"/>
      <c r="R36" s="112"/>
    </row>
    <row r="37" spans="2:18" ht="18" customHeight="1">
      <c r="O37" s="4"/>
    </row>
    <row r="38" spans="2:18" ht="27.75" customHeight="1">
      <c r="B38" s="28" t="s">
        <v>135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8" ht="15.75" customHeight="1">
      <c r="O39" s="4"/>
    </row>
    <row r="40" spans="2:18">
      <c r="O40" s="4"/>
    </row>
    <row r="41" spans="2:18">
      <c r="O41" s="4"/>
    </row>
    <row r="42" spans="2:18">
      <c r="O42" s="4"/>
    </row>
    <row r="43" spans="2:18">
      <c r="O43" s="4"/>
    </row>
    <row r="44" spans="2:18">
      <c r="O44" s="4"/>
    </row>
    <row r="45" spans="2:18">
      <c r="O45" s="4"/>
    </row>
    <row r="46" spans="2:18">
      <c r="O46" s="4"/>
    </row>
    <row r="47" spans="2:18">
      <c r="O47" s="4"/>
    </row>
    <row r="48" spans="2:18">
      <c r="O48" s="4"/>
    </row>
    <row r="49" spans="2:18">
      <c r="O49" s="4"/>
    </row>
    <row r="50" spans="2:18" s="1" customForma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112"/>
      <c r="Q50" s="123"/>
      <c r="R50" s="124"/>
    </row>
    <row r="51" spans="2:18" s="1" customForma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125"/>
      <c r="Q51" s="123"/>
      <c r="R51" s="124"/>
    </row>
    <row r="52" spans="2:18" ht="27.75" customHeight="1">
      <c r="O52" s="4"/>
      <c r="P52" s="125"/>
    </row>
    <row r="53" spans="2:18">
      <c r="O53" s="4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79" spans="2:18" s="1" customForma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12"/>
      <c r="Q79" s="123"/>
      <c r="R79" s="124"/>
    </row>
    <row r="80" spans="2:18">
      <c r="P80" s="125"/>
    </row>
    <row r="83" spans="2:18" s="1" customFormat="1">
      <c r="P83" s="112"/>
      <c r="Q83" s="123"/>
      <c r="R83" s="124"/>
    </row>
    <row r="84" spans="2:18">
      <c r="P84" s="125"/>
    </row>
    <row r="87" spans="2:18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</sheetData>
  <mergeCells count="1">
    <mergeCell ref="B38:O38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J32"/>
  <sheetViews>
    <sheetView workbookViewId="0">
      <selection sqref="A1:XFD1048576"/>
    </sheetView>
  </sheetViews>
  <sheetFormatPr baseColWidth="10" defaultRowHeight="13"/>
  <cols>
    <col min="1" max="1" width="10.83203125" style="6"/>
    <col min="2" max="2" width="6.6640625" style="5" bestFit="1" customWidth="1"/>
    <col min="3" max="4" width="5.5" style="5" bestFit="1" customWidth="1"/>
    <col min="5" max="16384" width="10.83203125" style="6"/>
  </cols>
  <sheetData>
    <row r="1" spans="2:10" ht="16">
      <c r="C1" s="5" t="s">
        <v>16</v>
      </c>
      <c r="D1" s="5" t="s">
        <v>17</v>
      </c>
      <c r="J1" s="61" t="s">
        <v>162</v>
      </c>
    </row>
    <row r="2" spans="2:10" ht="13" customHeight="1">
      <c r="B2" s="5" t="s">
        <v>19</v>
      </c>
      <c r="C2" s="9">
        <f>'CUADRO 2.4'!AA9</f>
        <v>33</v>
      </c>
      <c r="D2" s="9">
        <f>'CUADRO 2.4'!AB9</f>
        <v>268</v>
      </c>
    </row>
    <row r="3" spans="2:10" ht="13" customHeight="1">
      <c r="B3" s="5" t="s">
        <v>20</v>
      </c>
      <c r="C3" s="9">
        <f>'CUADRO 2.4'!AA10</f>
        <v>33</v>
      </c>
      <c r="D3" s="9">
        <f>'CUADRO 2.4'!AB10</f>
        <v>374</v>
      </c>
    </row>
    <row r="4" spans="2:10" ht="13" customHeight="1">
      <c r="B4" s="5" t="s">
        <v>21</v>
      </c>
      <c r="C4" s="9">
        <f>'CUADRO 2.4'!AA11</f>
        <v>34</v>
      </c>
      <c r="D4" s="9">
        <f>'CUADRO 2.4'!AB11</f>
        <v>214</v>
      </c>
    </row>
    <row r="5" spans="2:10" ht="13" customHeight="1">
      <c r="B5" s="5" t="s">
        <v>23</v>
      </c>
      <c r="C5" s="9">
        <f>'CUADRO 2.4'!AA12</f>
        <v>4</v>
      </c>
      <c r="D5" s="9">
        <f>'CUADRO 2.4'!AB12</f>
        <v>73</v>
      </c>
    </row>
    <row r="6" spans="2:10" ht="13" customHeight="1">
      <c r="B6" s="5" t="s">
        <v>24</v>
      </c>
      <c r="C6" s="9">
        <f>'CUADRO 2.4'!AA13</f>
        <v>110</v>
      </c>
      <c r="D6" s="9">
        <f>'CUADRO 2.4'!AB13</f>
        <v>842</v>
      </c>
    </row>
    <row r="7" spans="2:10" ht="13" customHeight="1">
      <c r="B7" s="5" t="s">
        <v>22</v>
      </c>
      <c r="C7" s="9">
        <f>'CUADRO 2.4'!AA14</f>
        <v>33</v>
      </c>
      <c r="D7" s="9">
        <f>'CUADRO 2.4'!AB14</f>
        <v>279</v>
      </c>
    </row>
    <row r="8" spans="2:10" ht="13" customHeight="1">
      <c r="B8" s="5" t="s">
        <v>26</v>
      </c>
      <c r="C8" s="9">
        <f>'CUADRO 2.4'!AA15</f>
        <v>14</v>
      </c>
      <c r="D8" s="9">
        <f>'CUADRO 2.4'!AB15</f>
        <v>52</v>
      </c>
    </row>
    <row r="9" spans="2:10" ht="13" customHeight="1">
      <c r="B9" s="5" t="s">
        <v>25</v>
      </c>
      <c r="C9" s="9">
        <f>'CUADRO 2.4'!AA16</f>
        <v>25</v>
      </c>
      <c r="D9" s="9">
        <f>'CUADRO 2.4'!AB16</f>
        <v>153</v>
      </c>
    </row>
    <row r="10" spans="2:10" ht="13" customHeight="1">
      <c r="B10" s="5" t="s">
        <v>27</v>
      </c>
      <c r="C10" s="9">
        <f>'CUADRO 2.4'!AA17</f>
        <v>8</v>
      </c>
      <c r="D10" s="9">
        <f>'CUADRO 2.4'!AB17</f>
        <v>102</v>
      </c>
    </row>
    <row r="11" spans="2:10" ht="13" customHeight="1">
      <c r="B11" s="5" t="s">
        <v>28</v>
      </c>
      <c r="C11" s="9">
        <f>'CUADRO 2.4'!AA18</f>
        <v>45</v>
      </c>
      <c r="D11" s="9">
        <f>'CUADRO 2.4'!AB18</f>
        <v>118</v>
      </c>
    </row>
    <row r="12" spans="2:10" ht="13" customHeight="1">
      <c r="B12" s="5" t="s">
        <v>29</v>
      </c>
      <c r="C12" s="9">
        <f>'CUADRO 2.4'!AA19</f>
        <v>0</v>
      </c>
      <c r="D12" s="9">
        <f>'CUADRO 2.4'!AB19</f>
        <v>53</v>
      </c>
    </row>
    <row r="13" spans="2:10" ht="13" customHeight="1">
      <c r="B13" s="5" t="s">
        <v>30</v>
      </c>
      <c r="C13" s="9">
        <f>'CUADRO 2.4'!AA20</f>
        <v>5</v>
      </c>
      <c r="D13" s="9">
        <f>'CUADRO 2.4'!AB20</f>
        <v>0</v>
      </c>
    </row>
    <row r="14" spans="2:10" ht="13" customHeight="1">
      <c r="B14" s="5" t="s">
        <v>31</v>
      </c>
      <c r="C14" s="9">
        <f>'CUADRO 2.4'!AA21</f>
        <v>306</v>
      </c>
      <c r="D14" s="9">
        <f>'CUADRO 2.4'!AB21</f>
        <v>498</v>
      </c>
    </row>
    <row r="15" spans="2:10" ht="13" customHeight="1">
      <c r="B15" s="5" t="s">
        <v>32</v>
      </c>
      <c r="C15" s="9">
        <f>'CUADRO 2.4'!AA22</f>
        <v>75</v>
      </c>
      <c r="D15" s="9">
        <f>'CUADRO 2.4'!AB22</f>
        <v>453</v>
      </c>
    </row>
    <row r="16" spans="2:10" ht="13" customHeight="1">
      <c r="B16" s="5" t="s">
        <v>33</v>
      </c>
      <c r="C16" s="9">
        <f>'CUADRO 2.4'!AA23</f>
        <v>89</v>
      </c>
      <c r="D16" s="9">
        <f>'CUADRO 2.4'!AB23</f>
        <v>832</v>
      </c>
    </row>
    <row r="17" spans="2:4" ht="13" customHeight="1">
      <c r="B17" s="5" t="s">
        <v>37</v>
      </c>
      <c r="C17" s="9">
        <f>'CUADRO 2.4'!AA24</f>
        <v>8</v>
      </c>
      <c r="D17" s="9">
        <f>'CUADRO 2.4'!AB24</f>
        <v>229</v>
      </c>
    </row>
    <row r="18" spans="2:4" ht="13" customHeight="1">
      <c r="B18" s="5" t="s">
        <v>34</v>
      </c>
      <c r="C18" s="9">
        <f>'CUADRO 2.4'!AA25</f>
        <v>38</v>
      </c>
      <c r="D18" s="9">
        <f>'CUADRO 2.4'!AB25</f>
        <v>26</v>
      </c>
    </row>
    <row r="19" spans="2:4" ht="13" customHeight="1">
      <c r="B19" s="5" t="s">
        <v>36</v>
      </c>
      <c r="C19" s="9">
        <f>'CUADRO 2.4'!AA26</f>
        <v>209</v>
      </c>
      <c r="D19" s="9">
        <f>'CUADRO 2.4'!AB26</f>
        <v>321</v>
      </c>
    </row>
    <row r="20" spans="2:4" ht="13" customHeight="1">
      <c r="B20" s="5" t="s">
        <v>35</v>
      </c>
      <c r="C20" s="9">
        <f>'CUADRO 2.4'!AA27</f>
        <v>11</v>
      </c>
      <c r="D20" s="9">
        <f>'CUADRO 2.4'!AB27</f>
        <v>325</v>
      </c>
    </row>
    <row r="21" spans="2:4" ht="13" customHeight="1">
      <c r="B21" s="5" t="s">
        <v>45</v>
      </c>
      <c r="C21" s="9">
        <f>'CUADRO 2.4'!AA28</f>
        <v>0</v>
      </c>
      <c r="D21" s="9">
        <f>'CUADRO 2.4'!AB28</f>
        <v>22</v>
      </c>
    </row>
    <row r="22" spans="2:4" ht="13" customHeight="1">
      <c r="B22" s="5" t="s">
        <v>141</v>
      </c>
      <c r="C22" s="9">
        <f>'CUADRO 2.4'!AA29</f>
        <v>0</v>
      </c>
      <c r="D22" s="9">
        <f>'CUADRO 2.4'!AB29</f>
        <v>1</v>
      </c>
    </row>
    <row r="23" spans="2:4" ht="13" customHeight="1">
      <c r="B23" s="5" t="s">
        <v>39</v>
      </c>
      <c r="C23" s="9">
        <f>'CUADRO 2.4'!AA30</f>
        <v>33</v>
      </c>
      <c r="D23" s="9">
        <f>'CUADRO 2.4'!AB30</f>
        <v>35</v>
      </c>
    </row>
    <row r="24" spans="2:4" ht="13" customHeight="1">
      <c r="B24" s="5" t="s">
        <v>38</v>
      </c>
      <c r="C24" s="9">
        <f>'CUADRO 2.4'!AA31</f>
        <v>40</v>
      </c>
      <c r="D24" s="9">
        <f>'CUADRO 2.4'!AB31</f>
        <v>103</v>
      </c>
    </row>
    <row r="25" spans="2:4" ht="13" customHeight="1">
      <c r="B25" s="5" t="s">
        <v>72</v>
      </c>
      <c r="C25" s="9">
        <f>'CUADRO 2.4'!AA32</f>
        <v>1</v>
      </c>
      <c r="D25" s="9">
        <f>'CUADRO 2.4'!AB32</f>
        <v>0</v>
      </c>
    </row>
    <row r="26" spans="2:4" ht="13" customHeight="1">
      <c r="B26" s="90" t="s">
        <v>40</v>
      </c>
      <c r="C26" s="9">
        <f>'CUADRO 2.4'!AA33</f>
        <v>44</v>
      </c>
      <c r="D26" s="9">
        <f>'CUADRO 2.4'!AB33</f>
        <v>10</v>
      </c>
    </row>
    <row r="27" spans="2:4" ht="13" customHeight="1">
      <c r="B27" s="90" t="s">
        <v>134</v>
      </c>
      <c r="C27" s="9">
        <f>'CUADRO 2.4'!AA34</f>
        <v>71</v>
      </c>
      <c r="D27" s="9">
        <f>'CUADRO 2.4'!AB34</f>
        <v>5</v>
      </c>
    </row>
    <row r="28" spans="2:4" ht="13" customHeight="1">
      <c r="B28" s="90" t="s">
        <v>41</v>
      </c>
      <c r="C28" s="9">
        <f>'CUADRO 2.4'!AA35</f>
        <v>222</v>
      </c>
      <c r="D28" s="9">
        <f>'CUADRO 2.4'!AB35</f>
        <v>152</v>
      </c>
    </row>
    <row r="29" spans="2:4" ht="13" customHeight="1">
      <c r="B29" s="90" t="s">
        <v>42</v>
      </c>
      <c r="C29" s="9">
        <f>'CUADRO 2.4'!AA36</f>
        <v>0</v>
      </c>
      <c r="D29" s="9">
        <f>'CUADRO 2.4'!AB36</f>
        <v>5</v>
      </c>
    </row>
    <row r="30" spans="2:4" ht="14">
      <c r="B30" s="91" t="s">
        <v>13</v>
      </c>
      <c r="C30" s="9">
        <f>SUM(C2:C29)</f>
        <v>1491</v>
      </c>
      <c r="D30" s="9">
        <f>SUM(D2:D29)</f>
        <v>5545</v>
      </c>
    </row>
    <row r="32" spans="2:4">
      <c r="D32" s="9">
        <f>SUM(C30:D30)</f>
        <v>7036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WTE42"/>
  <sheetViews>
    <sheetView zoomScaleNormal="100" workbookViewId="0">
      <selection sqref="A1:XFD1048576"/>
    </sheetView>
  </sheetViews>
  <sheetFormatPr baseColWidth="10" defaultColWidth="11.5" defaultRowHeight="13" customHeight="1"/>
  <cols>
    <col min="1" max="1" width="2.5" style="3" customWidth="1"/>
    <col min="2" max="2" width="22" style="3" customWidth="1"/>
    <col min="3" max="6" width="9.33203125" style="3" bestFit="1" customWidth="1"/>
    <col min="7" max="7" width="6.6640625" style="3" customWidth="1"/>
    <col min="8" max="8" width="7.33203125" style="3" bestFit="1" customWidth="1"/>
    <col min="9" max="9" width="9.83203125" style="3" bestFit="1" customWidth="1"/>
    <col min="10" max="10" width="9.5" style="3" customWidth="1"/>
    <col min="11" max="11" width="9" style="3" customWidth="1"/>
    <col min="12" max="12" width="7.5" style="3" bestFit="1" customWidth="1"/>
    <col min="13" max="13" width="6.6640625" style="3" bestFit="1" customWidth="1"/>
    <col min="14" max="14" width="6.6640625" style="3" customWidth="1"/>
    <col min="15" max="15" width="6.6640625" style="3" bestFit="1" customWidth="1"/>
    <col min="16" max="16" width="10.5" style="3" bestFit="1" customWidth="1"/>
    <col min="17" max="17" width="9.33203125" style="3" bestFit="1" customWidth="1"/>
    <col min="18" max="18" width="5.33203125" style="3" customWidth="1"/>
    <col min="19" max="16384" width="11.5" style="3"/>
  </cols>
  <sheetData>
    <row r="1" spans="1:16073" ht="1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</row>
    <row r="2" spans="1:16073" ht="13" customHeight="1">
      <c r="A2" s="1"/>
      <c r="B2" s="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</row>
    <row r="3" spans="1:16073" ht="13" customHeight="1">
      <c r="B3" s="1"/>
    </row>
    <row r="4" spans="1:16073" ht="13" customHeight="1">
      <c r="B4" s="1" t="s">
        <v>124</v>
      </c>
    </row>
    <row r="5" spans="1:16073" ht="13" customHeight="1">
      <c r="B5" s="1" t="s">
        <v>147</v>
      </c>
    </row>
    <row r="6" spans="1:16073" ht="13" customHeight="1">
      <c r="B6" s="1"/>
      <c r="C6" s="78"/>
      <c r="D6" s="78"/>
      <c r="E6" s="78"/>
      <c r="F6" s="78"/>
      <c r="G6" s="78"/>
      <c r="H6" s="78"/>
      <c r="I6" s="78"/>
      <c r="J6" s="78"/>
      <c r="K6" s="79"/>
      <c r="L6" s="78"/>
      <c r="M6" s="79"/>
      <c r="N6" s="79"/>
      <c r="O6" s="79"/>
    </row>
    <row r="7" spans="1:16073" ht="13" customHeight="1">
      <c r="B7" s="34" t="s">
        <v>77</v>
      </c>
      <c r="C7" s="80" t="s">
        <v>50</v>
      </c>
      <c r="D7" s="80" t="s">
        <v>21</v>
      </c>
      <c r="E7" s="80" t="s">
        <v>51</v>
      </c>
      <c r="F7" s="80" t="s">
        <v>49</v>
      </c>
      <c r="G7" s="80" t="s">
        <v>31</v>
      </c>
      <c r="H7" s="80" t="s">
        <v>128</v>
      </c>
      <c r="I7" s="80" t="s">
        <v>54</v>
      </c>
      <c r="J7" s="80" t="s">
        <v>136</v>
      </c>
      <c r="K7" s="81" t="s">
        <v>148</v>
      </c>
      <c r="L7" s="81" t="s">
        <v>52</v>
      </c>
      <c r="M7" s="81" t="s">
        <v>143</v>
      </c>
      <c r="N7" s="81" t="s">
        <v>53</v>
      </c>
      <c r="O7" s="81" t="s">
        <v>149</v>
      </c>
      <c r="P7" s="81" t="s">
        <v>62</v>
      </c>
      <c r="Q7" s="34" t="s">
        <v>13</v>
      </c>
    </row>
    <row r="8" spans="1:16073" s="82" customFormat="1" ht="13" customHeight="1">
      <c r="B8" s="83" t="s">
        <v>79</v>
      </c>
      <c r="C8" s="84">
        <v>71</v>
      </c>
      <c r="D8" s="84">
        <v>143</v>
      </c>
      <c r="E8" s="84">
        <v>40</v>
      </c>
      <c r="F8" s="84">
        <v>10</v>
      </c>
      <c r="G8" s="84">
        <v>11</v>
      </c>
      <c r="H8" s="84">
        <v>12</v>
      </c>
      <c r="I8" s="84">
        <v>6</v>
      </c>
      <c r="J8" s="84">
        <v>6</v>
      </c>
      <c r="K8" s="84">
        <v>0</v>
      </c>
      <c r="L8" s="84">
        <v>2</v>
      </c>
      <c r="M8" s="85">
        <v>0</v>
      </c>
      <c r="N8" s="85">
        <v>0</v>
      </c>
      <c r="O8" s="85">
        <v>0</v>
      </c>
      <c r="P8" s="85">
        <v>0</v>
      </c>
      <c r="Q8" s="86">
        <f t="shared" ref="Q8:Q35" si="0">SUM(C8:P8)</f>
        <v>301</v>
      </c>
    </row>
    <row r="9" spans="1:16073" ht="13" customHeight="1">
      <c r="B9" s="83" t="s">
        <v>80</v>
      </c>
      <c r="C9" s="84">
        <v>70</v>
      </c>
      <c r="D9" s="84">
        <v>145</v>
      </c>
      <c r="E9" s="84">
        <v>15</v>
      </c>
      <c r="F9" s="84">
        <v>26</v>
      </c>
      <c r="G9" s="84">
        <v>33</v>
      </c>
      <c r="H9" s="84">
        <v>95</v>
      </c>
      <c r="I9" s="84">
        <v>14</v>
      </c>
      <c r="J9" s="84">
        <v>2</v>
      </c>
      <c r="K9" s="84">
        <v>3</v>
      </c>
      <c r="L9" s="84">
        <v>0</v>
      </c>
      <c r="M9" s="85">
        <v>0</v>
      </c>
      <c r="N9" s="85">
        <v>0</v>
      </c>
      <c r="O9" s="84">
        <v>3</v>
      </c>
      <c r="P9" s="85">
        <v>1</v>
      </c>
      <c r="Q9" s="86">
        <f t="shared" si="0"/>
        <v>407</v>
      </c>
    </row>
    <row r="10" spans="1:16073" ht="13" customHeight="1">
      <c r="B10" s="83" t="s">
        <v>81</v>
      </c>
      <c r="C10" s="84">
        <v>113</v>
      </c>
      <c r="D10" s="84">
        <v>2</v>
      </c>
      <c r="E10" s="84">
        <v>131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2</v>
      </c>
      <c r="Q10" s="86">
        <f t="shared" si="0"/>
        <v>248</v>
      </c>
    </row>
    <row r="11" spans="1:16073" ht="13" customHeight="1">
      <c r="B11" s="83" t="s">
        <v>82</v>
      </c>
      <c r="C11" s="84">
        <v>30</v>
      </c>
      <c r="D11" s="85">
        <v>0</v>
      </c>
      <c r="E11" s="84">
        <v>47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6">
        <f t="shared" si="0"/>
        <v>77</v>
      </c>
    </row>
    <row r="12" spans="1:16073" ht="13" customHeight="1">
      <c r="B12" s="83" t="s">
        <v>83</v>
      </c>
      <c r="C12" s="84">
        <v>243</v>
      </c>
      <c r="D12" s="84">
        <v>166</v>
      </c>
      <c r="E12" s="84">
        <v>172</v>
      </c>
      <c r="F12" s="84">
        <v>99</v>
      </c>
      <c r="G12" s="84">
        <v>204</v>
      </c>
      <c r="H12" s="84">
        <v>11</v>
      </c>
      <c r="I12" s="84">
        <v>33</v>
      </c>
      <c r="J12" s="85">
        <v>0</v>
      </c>
      <c r="K12" s="85">
        <v>0</v>
      </c>
      <c r="L12" s="84">
        <v>5</v>
      </c>
      <c r="M12" s="85">
        <v>0</v>
      </c>
      <c r="N12" s="84">
        <v>15</v>
      </c>
      <c r="O12" s="84">
        <v>3</v>
      </c>
      <c r="P12" s="85">
        <v>1</v>
      </c>
      <c r="Q12" s="86">
        <f t="shared" si="0"/>
        <v>952</v>
      </c>
    </row>
    <row r="13" spans="1:16073" ht="13" customHeight="1">
      <c r="B13" s="83" t="s">
        <v>84</v>
      </c>
      <c r="C13" s="84">
        <v>111</v>
      </c>
      <c r="D13" s="84">
        <v>69</v>
      </c>
      <c r="E13" s="84">
        <v>104</v>
      </c>
      <c r="F13" s="84">
        <v>15</v>
      </c>
      <c r="G13" s="84">
        <v>10</v>
      </c>
      <c r="H13" s="85">
        <v>0</v>
      </c>
      <c r="I13" s="84">
        <v>2</v>
      </c>
      <c r="J13" s="85">
        <v>0</v>
      </c>
      <c r="K13" s="85">
        <v>0</v>
      </c>
      <c r="L13" s="84">
        <v>1</v>
      </c>
      <c r="M13" s="85">
        <v>0</v>
      </c>
      <c r="N13" s="85">
        <v>0</v>
      </c>
      <c r="O13" s="85">
        <v>0</v>
      </c>
      <c r="P13" s="85">
        <v>0</v>
      </c>
      <c r="Q13" s="86">
        <f t="shared" si="0"/>
        <v>312</v>
      </c>
    </row>
    <row r="14" spans="1:16073" ht="13" customHeight="1">
      <c r="B14" s="83" t="s">
        <v>85</v>
      </c>
      <c r="C14" s="84">
        <v>15</v>
      </c>
      <c r="D14" s="85">
        <v>0</v>
      </c>
      <c r="E14" s="84">
        <v>9</v>
      </c>
      <c r="F14" s="84">
        <v>17</v>
      </c>
      <c r="G14" s="84">
        <v>20</v>
      </c>
      <c r="H14" s="85">
        <v>0</v>
      </c>
      <c r="I14" s="84">
        <v>4</v>
      </c>
      <c r="J14" s="85">
        <v>0</v>
      </c>
      <c r="K14" s="85">
        <v>0</v>
      </c>
      <c r="L14" s="84">
        <v>0</v>
      </c>
      <c r="M14" s="85">
        <v>0</v>
      </c>
      <c r="N14" s="85">
        <v>0</v>
      </c>
      <c r="O14" s="84">
        <v>1</v>
      </c>
      <c r="P14" s="85">
        <v>0</v>
      </c>
      <c r="Q14" s="86">
        <f t="shared" si="0"/>
        <v>66</v>
      </c>
    </row>
    <row r="15" spans="1:16073" ht="13" customHeight="1">
      <c r="B15" s="83" t="s">
        <v>86</v>
      </c>
      <c r="C15" s="84">
        <v>42</v>
      </c>
      <c r="D15" s="85">
        <v>0</v>
      </c>
      <c r="E15" s="84">
        <v>62</v>
      </c>
      <c r="F15" s="84">
        <v>30</v>
      </c>
      <c r="G15" s="84">
        <v>29</v>
      </c>
      <c r="H15" s="85">
        <v>0</v>
      </c>
      <c r="I15" s="84">
        <v>8</v>
      </c>
      <c r="J15" s="85">
        <v>0</v>
      </c>
      <c r="K15" s="85">
        <v>0</v>
      </c>
      <c r="L15" s="84">
        <v>7</v>
      </c>
      <c r="M15" s="85">
        <v>0</v>
      </c>
      <c r="N15" s="85">
        <v>0</v>
      </c>
      <c r="O15" s="85">
        <v>0</v>
      </c>
      <c r="P15" s="85">
        <v>0</v>
      </c>
      <c r="Q15" s="86">
        <f t="shared" si="0"/>
        <v>178</v>
      </c>
    </row>
    <row r="16" spans="1:16073" ht="13" customHeight="1">
      <c r="B16" s="83" t="s">
        <v>87</v>
      </c>
      <c r="C16" s="84">
        <v>64</v>
      </c>
      <c r="D16" s="85">
        <v>0</v>
      </c>
      <c r="E16" s="84">
        <v>46</v>
      </c>
      <c r="F16" s="85">
        <v>0</v>
      </c>
      <c r="G16" s="84"/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6">
        <f t="shared" si="0"/>
        <v>110</v>
      </c>
    </row>
    <row r="17" spans="2:17" ht="13" customHeight="1">
      <c r="B17" s="83" t="s">
        <v>88</v>
      </c>
      <c r="C17" s="84">
        <v>51</v>
      </c>
      <c r="D17" s="85">
        <v>0</v>
      </c>
      <c r="E17" s="84">
        <v>41</v>
      </c>
      <c r="F17" s="84">
        <v>32</v>
      </c>
      <c r="G17" s="84">
        <v>17</v>
      </c>
      <c r="H17" s="85">
        <v>0</v>
      </c>
      <c r="I17" s="84">
        <v>1</v>
      </c>
      <c r="J17" s="84">
        <v>8</v>
      </c>
      <c r="K17" s="85">
        <v>0</v>
      </c>
      <c r="L17" s="84">
        <v>13</v>
      </c>
      <c r="M17" s="85">
        <v>0</v>
      </c>
      <c r="N17" s="85">
        <v>0</v>
      </c>
      <c r="O17" s="85">
        <v>0</v>
      </c>
      <c r="P17" s="85">
        <v>0</v>
      </c>
      <c r="Q17" s="86">
        <f t="shared" si="0"/>
        <v>163</v>
      </c>
    </row>
    <row r="18" spans="2:17" ht="13" customHeight="1">
      <c r="B18" s="83" t="s">
        <v>89</v>
      </c>
      <c r="C18" s="84">
        <v>16</v>
      </c>
      <c r="D18" s="85">
        <v>0</v>
      </c>
      <c r="E18" s="84">
        <v>37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6">
        <f t="shared" si="0"/>
        <v>53</v>
      </c>
    </row>
    <row r="19" spans="2:17" ht="13" customHeight="1">
      <c r="B19" s="83" t="s">
        <v>90</v>
      </c>
      <c r="C19" s="85">
        <v>0</v>
      </c>
      <c r="D19" s="85">
        <v>0</v>
      </c>
      <c r="E19" s="84">
        <v>0</v>
      </c>
      <c r="F19" s="84">
        <v>3</v>
      </c>
      <c r="G19" s="84">
        <v>2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6">
        <f t="shared" si="0"/>
        <v>5</v>
      </c>
    </row>
    <row r="20" spans="2:17" ht="13" customHeight="1">
      <c r="B20" s="83" t="s">
        <v>91</v>
      </c>
      <c r="C20" s="84">
        <v>85</v>
      </c>
      <c r="D20" s="84">
        <v>1</v>
      </c>
      <c r="E20" s="84">
        <v>114</v>
      </c>
      <c r="F20" s="84">
        <v>350</v>
      </c>
      <c r="G20" s="84">
        <v>148</v>
      </c>
      <c r="H20" s="85">
        <v>0</v>
      </c>
      <c r="I20" s="84">
        <v>56</v>
      </c>
      <c r="J20" s="85">
        <v>0</v>
      </c>
      <c r="K20" s="85">
        <v>0</v>
      </c>
      <c r="L20" s="85">
        <v>0</v>
      </c>
      <c r="M20" s="85">
        <v>0</v>
      </c>
      <c r="N20" s="84">
        <v>44</v>
      </c>
      <c r="O20" s="84">
        <v>3</v>
      </c>
      <c r="P20" s="85">
        <v>3</v>
      </c>
      <c r="Q20" s="86">
        <f t="shared" si="0"/>
        <v>804</v>
      </c>
    </row>
    <row r="21" spans="2:17" ht="13" customHeight="1">
      <c r="B21" s="83" t="s">
        <v>92</v>
      </c>
      <c r="C21" s="84">
        <v>150</v>
      </c>
      <c r="D21" s="84">
        <v>237</v>
      </c>
      <c r="E21" s="84">
        <v>48</v>
      </c>
      <c r="F21" s="84">
        <v>1</v>
      </c>
      <c r="G21" s="84">
        <v>0</v>
      </c>
      <c r="H21" s="84">
        <v>4</v>
      </c>
      <c r="I21" s="84">
        <v>0</v>
      </c>
      <c r="J21" s="84">
        <v>14</v>
      </c>
      <c r="K21" s="84">
        <v>8</v>
      </c>
      <c r="L21" s="84">
        <v>54</v>
      </c>
      <c r="M21" s="85">
        <v>0</v>
      </c>
      <c r="N21" s="85">
        <v>0</v>
      </c>
      <c r="O21" s="85">
        <v>0</v>
      </c>
      <c r="P21" s="85">
        <v>12</v>
      </c>
      <c r="Q21" s="86">
        <f t="shared" si="0"/>
        <v>528</v>
      </c>
    </row>
    <row r="22" spans="2:17" ht="13" customHeight="1">
      <c r="B22" s="83" t="s">
        <v>93</v>
      </c>
      <c r="C22" s="84">
        <v>178</v>
      </c>
      <c r="D22" s="84">
        <v>382</v>
      </c>
      <c r="E22" s="84">
        <v>129</v>
      </c>
      <c r="F22" s="84">
        <v>22</v>
      </c>
      <c r="G22" s="84">
        <v>65</v>
      </c>
      <c r="H22" s="84">
        <v>113</v>
      </c>
      <c r="I22" s="84">
        <v>10</v>
      </c>
      <c r="J22" s="84">
        <v>18</v>
      </c>
      <c r="K22" s="85">
        <v>0</v>
      </c>
      <c r="L22" s="85">
        <v>0</v>
      </c>
      <c r="M22" s="85">
        <v>0</v>
      </c>
      <c r="N22" s="85">
        <v>0</v>
      </c>
      <c r="O22" s="84">
        <v>4</v>
      </c>
      <c r="P22" s="85">
        <v>0</v>
      </c>
      <c r="Q22" s="86">
        <f t="shared" si="0"/>
        <v>921</v>
      </c>
    </row>
    <row r="23" spans="2:17" ht="13" customHeight="1">
      <c r="B23" s="83" t="s">
        <v>94</v>
      </c>
      <c r="C23" s="84">
        <v>79</v>
      </c>
      <c r="D23" s="84">
        <v>84</v>
      </c>
      <c r="E23" s="84">
        <v>70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4</v>
      </c>
      <c r="Q23" s="86">
        <f t="shared" si="0"/>
        <v>237</v>
      </c>
    </row>
    <row r="24" spans="2:17" ht="13" customHeight="1">
      <c r="B24" s="83" t="s">
        <v>95</v>
      </c>
      <c r="C24" s="84">
        <v>13</v>
      </c>
      <c r="D24" s="84">
        <v>1</v>
      </c>
      <c r="E24" s="84">
        <v>20</v>
      </c>
      <c r="F24" s="85">
        <v>0</v>
      </c>
      <c r="G24" s="84">
        <v>1</v>
      </c>
      <c r="H24" s="85">
        <v>0</v>
      </c>
      <c r="I24" s="85">
        <v>0</v>
      </c>
      <c r="J24" s="85">
        <v>0</v>
      </c>
      <c r="K24" s="84">
        <v>13</v>
      </c>
      <c r="L24" s="84">
        <v>2</v>
      </c>
      <c r="M24" s="84">
        <v>12</v>
      </c>
      <c r="N24" s="85">
        <v>0</v>
      </c>
      <c r="O24" s="85">
        <v>0</v>
      </c>
      <c r="P24" s="85">
        <v>2</v>
      </c>
      <c r="Q24" s="86">
        <f t="shared" si="0"/>
        <v>64</v>
      </c>
    </row>
    <row r="25" spans="2:17" ht="13" customHeight="1">
      <c r="B25" s="83" t="s">
        <v>96</v>
      </c>
      <c r="C25" s="84">
        <v>28</v>
      </c>
      <c r="D25" s="84">
        <v>133</v>
      </c>
      <c r="E25" s="84">
        <v>63</v>
      </c>
      <c r="F25" s="84">
        <v>191</v>
      </c>
      <c r="G25" s="84">
        <v>83</v>
      </c>
      <c r="H25" s="85">
        <v>0</v>
      </c>
      <c r="I25" s="84">
        <v>28</v>
      </c>
      <c r="J25" s="85">
        <v>0</v>
      </c>
      <c r="K25" s="84">
        <v>1</v>
      </c>
      <c r="L25" s="84">
        <v>3</v>
      </c>
      <c r="M25" s="85">
        <v>0</v>
      </c>
      <c r="N25" s="85">
        <v>0</v>
      </c>
      <c r="O25" s="85">
        <v>0</v>
      </c>
      <c r="P25" s="85">
        <v>0</v>
      </c>
      <c r="Q25" s="86">
        <f t="shared" si="0"/>
        <v>530</v>
      </c>
    </row>
    <row r="26" spans="2:17" ht="13" customHeight="1">
      <c r="B26" s="83" t="s">
        <v>97</v>
      </c>
      <c r="C26" s="84">
        <v>95</v>
      </c>
      <c r="D26" s="84">
        <v>142</v>
      </c>
      <c r="E26" s="84">
        <v>68</v>
      </c>
      <c r="F26" s="84">
        <v>12</v>
      </c>
      <c r="G26" s="84">
        <v>17</v>
      </c>
      <c r="H26" s="85">
        <v>0</v>
      </c>
      <c r="I26" s="84">
        <v>1</v>
      </c>
      <c r="J26" s="85">
        <v>0</v>
      </c>
      <c r="K26" s="85">
        <v>0</v>
      </c>
      <c r="L26" s="84">
        <v>1</v>
      </c>
      <c r="M26" s="85">
        <v>0</v>
      </c>
      <c r="N26" s="85">
        <v>0</v>
      </c>
      <c r="O26" s="85">
        <v>0</v>
      </c>
      <c r="P26" s="85">
        <v>0</v>
      </c>
      <c r="Q26" s="86">
        <f t="shared" si="0"/>
        <v>336</v>
      </c>
    </row>
    <row r="27" spans="2:17" ht="13" customHeight="1">
      <c r="B27" s="83" t="s">
        <v>98</v>
      </c>
      <c r="C27" s="84">
        <v>13</v>
      </c>
      <c r="D27" s="85">
        <v>0</v>
      </c>
      <c r="E27" s="84">
        <v>8</v>
      </c>
      <c r="F27" s="85">
        <v>0</v>
      </c>
      <c r="G27" s="85">
        <v>0</v>
      </c>
      <c r="H27" s="84">
        <v>1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6">
        <f t="shared" si="0"/>
        <v>22</v>
      </c>
    </row>
    <row r="28" spans="2:17" ht="13" customHeight="1">
      <c r="B28" s="83" t="s">
        <v>140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4">
        <v>1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6">
        <f t="shared" si="0"/>
        <v>1</v>
      </c>
    </row>
    <row r="29" spans="2:17" ht="13" customHeight="1">
      <c r="B29" s="83" t="s">
        <v>99</v>
      </c>
      <c r="C29" s="84">
        <v>11</v>
      </c>
      <c r="D29" s="84">
        <v>1</v>
      </c>
      <c r="E29" s="84">
        <v>11</v>
      </c>
      <c r="F29" s="84">
        <v>40</v>
      </c>
      <c r="G29" s="84">
        <v>3</v>
      </c>
      <c r="H29" s="85">
        <v>0</v>
      </c>
      <c r="I29" s="84">
        <v>2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6">
        <f t="shared" si="0"/>
        <v>68</v>
      </c>
    </row>
    <row r="30" spans="2:17" ht="13" customHeight="1">
      <c r="B30" s="83" t="s">
        <v>100</v>
      </c>
      <c r="C30" s="84">
        <v>26</v>
      </c>
      <c r="D30" s="84">
        <v>11</v>
      </c>
      <c r="E30" s="84">
        <v>64</v>
      </c>
      <c r="F30" s="85">
        <v>0</v>
      </c>
      <c r="G30" s="85">
        <v>0</v>
      </c>
      <c r="H30" s="84">
        <v>3</v>
      </c>
      <c r="I30" s="85">
        <v>0</v>
      </c>
      <c r="J30" s="84">
        <v>6</v>
      </c>
      <c r="K30" s="84">
        <v>10</v>
      </c>
      <c r="L30" s="85">
        <v>0</v>
      </c>
      <c r="M30" s="84">
        <v>4</v>
      </c>
      <c r="N30" s="85">
        <v>0</v>
      </c>
      <c r="O30" s="84">
        <v>1</v>
      </c>
      <c r="P30" s="85">
        <v>18</v>
      </c>
      <c r="Q30" s="86">
        <f t="shared" si="0"/>
        <v>143</v>
      </c>
    </row>
    <row r="31" spans="2:17" ht="13" customHeight="1">
      <c r="B31" s="83" t="s">
        <v>145</v>
      </c>
      <c r="C31" s="84">
        <v>1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6">
        <f t="shared" si="0"/>
        <v>1</v>
      </c>
    </row>
    <row r="32" spans="2:17" ht="13" customHeight="1">
      <c r="B32" s="83" t="s">
        <v>101</v>
      </c>
      <c r="C32" s="84">
        <v>6</v>
      </c>
      <c r="D32" s="85">
        <v>0</v>
      </c>
      <c r="E32" s="85">
        <v>0</v>
      </c>
      <c r="F32" s="84">
        <v>10</v>
      </c>
      <c r="G32" s="84">
        <v>17</v>
      </c>
      <c r="H32" s="84">
        <v>7</v>
      </c>
      <c r="I32" s="85">
        <v>0</v>
      </c>
      <c r="J32" s="84">
        <v>2</v>
      </c>
      <c r="K32" s="84">
        <v>2</v>
      </c>
      <c r="L32" s="85">
        <v>0</v>
      </c>
      <c r="M32" s="84">
        <v>3</v>
      </c>
      <c r="N32" s="85">
        <v>0</v>
      </c>
      <c r="O32" s="84">
        <v>4</v>
      </c>
      <c r="P32" s="85">
        <v>3</v>
      </c>
      <c r="Q32" s="86">
        <f t="shared" si="0"/>
        <v>54</v>
      </c>
    </row>
    <row r="33" spans="2:17" ht="13" customHeight="1">
      <c r="B33" s="83" t="s">
        <v>133</v>
      </c>
      <c r="C33" s="84">
        <v>41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4">
        <v>2</v>
      </c>
      <c r="K33" s="85">
        <v>0</v>
      </c>
      <c r="L33" s="85">
        <v>0</v>
      </c>
      <c r="M33" s="84"/>
      <c r="N33" s="85">
        <v>0</v>
      </c>
      <c r="O33" s="84">
        <v>11</v>
      </c>
      <c r="P33" s="85">
        <v>22</v>
      </c>
      <c r="Q33" s="86">
        <f t="shared" si="0"/>
        <v>76</v>
      </c>
    </row>
    <row r="34" spans="2:17" ht="13" customHeight="1">
      <c r="B34" s="83" t="s">
        <v>102</v>
      </c>
      <c r="C34" s="84">
        <v>9</v>
      </c>
      <c r="D34" s="85">
        <v>0</v>
      </c>
      <c r="E34" s="84">
        <v>7</v>
      </c>
      <c r="F34" s="84">
        <v>24</v>
      </c>
      <c r="G34" s="84">
        <v>53</v>
      </c>
      <c r="H34" s="84">
        <v>1</v>
      </c>
      <c r="I34" s="84">
        <v>12</v>
      </c>
      <c r="J34" s="84">
        <v>50</v>
      </c>
      <c r="K34" s="84">
        <v>53</v>
      </c>
      <c r="L34" s="85">
        <v>0</v>
      </c>
      <c r="M34" s="84">
        <v>65</v>
      </c>
      <c r="N34" s="84">
        <v>7</v>
      </c>
      <c r="O34" s="85">
        <v>0</v>
      </c>
      <c r="P34" s="85">
        <v>93</v>
      </c>
      <c r="Q34" s="86">
        <f t="shared" si="0"/>
        <v>374</v>
      </c>
    </row>
    <row r="35" spans="2:17" ht="13" customHeight="1">
      <c r="B35" s="83" t="s">
        <v>103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4">
        <v>4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1</v>
      </c>
      <c r="Q35" s="86">
        <f t="shared" si="0"/>
        <v>5</v>
      </c>
    </row>
    <row r="36" spans="2:17" ht="13" customHeight="1">
      <c r="B36" s="87" t="s">
        <v>13</v>
      </c>
      <c r="C36" s="86">
        <f t="shared" ref="C36:Q36" si="1">SUM(C8:C35)</f>
        <v>1561</v>
      </c>
      <c r="D36" s="86">
        <f t="shared" si="1"/>
        <v>1517</v>
      </c>
      <c r="E36" s="86">
        <f t="shared" si="1"/>
        <v>1306</v>
      </c>
      <c r="F36" s="86">
        <f t="shared" si="1"/>
        <v>882</v>
      </c>
      <c r="G36" s="86">
        <f t="shared" si="1"/>
        <v>713</v>
      </c>
      <c r="H36" s="86">
        <f t="shared" si="1"/>
        <v>247</v>
      </c>
      <c r="I36" s="86">
        <f t="shared" si="1"/>
        <v>177</v>
      </c>
      <c r="J36" s="86">
        <f t="shared" si="1"/>
        <v>113</v>
      </c>
      <c r="K36" s="86">
        <f>SUM(K8:K35)</f>
        <v>90</v>
      </c>
      <c r="L36" s="86">
        <f t="shared" si="1"/>
        <v>88</v>
      </c>
      <c r="M36" s="86">
        <f t="shared" si="1"/>
        <v>84</v>
      </c>
      <c r="N36" s="86">
        <f t="shared" si="1"/>
        <v>66</v>
      </c>
      <c r="O36" s="86">
        <f t="shared" si="1"/>
        <v>30</v>
      </c>
      <c r="P36" s="86">
        <f t="shared" si="1"/>
        <v>162</v>
      </c>
      <c r="Q36" s="86">
        <f t="shared" si="1"/>
        <v>7036</v>
      </c>
    </row>
    <row r="37" spans="2:17" ht="24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88"/>
    </row>
    <row r="38" spans="2:17">
      <c r="B38" s="28" t="s">
        <v>135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>
      <c r="B39" s="1"/>
    </row>
    <row r="40" spans="2:17" ht="15" customHeight="1">
      <c r="B40" s="28" t="s">
        <v>150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2:17" ht="15" customHeight="1">
      <c r="B41" s="28" t="s">
        <v>151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2:17" ht="13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</sheetData>
  <sortState xmlns:xlrd2="http://schemas.microsoft.com/office/spreadsheetml/2017/richdata2" columnSort="1" ref="Y7:AU59">
    <sortCondition descending="1" ref="Y36:AU36"/>
  </sortState>
  <mergeCells count="3">
    <mergeCell ref="B40:Q40"/>
    <mergeCell ref="B38:Q38"/>
    <mergeCell ref="B41:Q41"/>
  </mergeCells>
  <phoneticPr fontId="0" type="noConversion"/>
  <printOptions horizontalCentered="1" verticalCentered="1"/>
  <pageMargins left="0.19685039370078741" right="0.15748031496062992" top="0.19685039370078741" bottom="0.19685039370078741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2:F11"/>
  <sheetViews>
    <sheetView workbookViewId="0">
      <selection sqref="A1:XFD1048576"/>
    </sheetView>
  </sheetViews>
  <sheetFormatPr baseColWidth="10" defaultRowHeight="13"/>
  <cols>
    <col min="1" max="1" width="10.83203125" style="6"/>
    <col min="2" max="2" width="21.6640625" style="6" customWidth="1"/>
    <col min="3" max="4" width="10.83203125" style="6"/>
    <col min="5" max="5" width="20.33203125" style="6" bestFit="1" customWidth="1"/>
    <col min="6" max="16384" width="10.83203125" style="6"/>
  </cols>
  <sheetData>
    <row r="2" spans="1:6" ht="16">
      <c r="F2" s="61" t="s">
        <v>163</v>
      </c>
    </row>
    <row r="3" spans="1:6" s="5" customFormat="1" ht="16">
      <c r="A3" s="75"/>
      <c r="B3" s="5" t="s">
        <v>106</v>
      </c>
      <c r="C3" s="76">
        <v>1561</v>
      </c>
      <c r="D3" s="68">
        <f t="shared" ref="D3:D10" si="0">C3/$C$11</f>
        <v>0.22185901080159182</v>
      </c>
      <c r="E3" s="62">
        <f>D3</f>
        <v>0.22185901080159182</v>
      </c>
      <c r="F3" s="61" t="s">
        <v>147</v>
      </c>
    </row>
    <row r="4" spans="1:6" s="5" customFormat="1" ht="15">
      <c r="A4" s="75"/>
      <c r="B4" s="5" t="s">
        <v>104</v>
      </c>
      <c r="C4" s="76">
        <v>1517</v>
      </c>
      <c r="D4" s="68">
        <f t="shared" si="0"/>
        <v>0.21560545764639</v>
      </c>
      <c r="E4" s="62">
        <f>D4+E3</f>
        <v>0.43746446844798181</v>
      </c>
    </row>
    <row r="5" spans="1:6" s="5" customFormat="1" ht="15">
      <c r="A5" s="75"/>
      <c r="B5" s="5" t="s">
        <v>105</v>
      </c>
      <c r="C5" s="76">
        <v>1306</v>
      </c>
      <c r="D5" s="68">
        <f t="shared" si="0"/>
        <v>0.18561682774303581</v>
      </c>
      <c r="E5" s="62">
        <f t="shared" ref="E5:E10" si="1">D5+E4</f>
        <v>0.6230812961910176</v>
      </c>
    </row>
    <row r="6" spans="1:6" s="5" customFormat="1" ht="15">
      <c r="A6" s="75"/>
      <c r="B6" s="5" t="s">
        <v>107</v>
      </c>
      <c r="C6" s="76">
        <v>882</v>
      </c>
      <c r="D6" s="68">
        <f t="shared" si="0"/>
        <v>0.12535531552018192</v>
      </c>
      <c r="E6" s="62">
        <f t="shared" si="1"/>
        <v>0.74843661171119957</v>
      </c>
    </row>
    <row r="7" spans="1:6" s="5" customFormat="1" ht="15">
      <c r="A7" s="75"/>
      <c r="B7" s="5" t="s">
        <v>116</v>
      </c>
      <c r="C7" s="76">
        <v>713</v>
      </c>
      <c r="D7" s="68">
        <f t="shared" si="0"/>
        <v>0.10133598635588402</v>
      </c>
      <c r="E7" s="62">
        <f t="shared" si="1"/>
        <v>0.84977259806708361</v>
      </c>
    </row>
    <row r="8" spans="1:6" s="5" customFormat="1" ht="15">
      <c r="A8" s="75"/>
      <c r="B8" s="5" t="s">
        <v>108</v>
      </c>
      <c r="C8" s="76">
        <v>247</v>
      </c>
      <c r="D8" s="68">
        <f t="shared" si="0"/>
        <v>3.510517339397385E-2</v>
      </c>
      <c r="E8" s="62">
        <f t="shared" si="1"/>
        <v>0.88487777146105751</v>
      </c>
    </row>
    <row r="9" spans="1:6" s="5" customFormat="1" ht="15">
      <c r="A9" s="75"/>
      <c r="B9" s="5" t="s">
        <v>152</v>
      </c>
      <c r="C9" s="76">
        <v>177</v>
      </c>
      <c r="D9" s="68">
        <f t="shared" si="0"/>
        <v>2.5156338828880045E-2</v>
      </c>
      <c r="E9" s="62">
        <f t="shared" si="1"/>
        <v>0.91003411028993753</v>
      </c>
    </row>
    <row r="10" spans="1:6" s="5" customFormat="1">
      <c r="B10" s="5" t="s">
        <v>110</v>
      </c>
      <c r="C10" s="76">
        <v>633</v>
      </c>
      <c r="D10" s="68">
        <f t="shared" si="0"/>
        <v>8.996588971006253E-2</v>
      </c>
      <c r="E10" s="62">
        <f t="shared" si="1"/>
        <v>1</v>
      </c>
    </row>
    <row r="11" spans="1:6" s="5" customFormat="1">
      <c r="B11" s="60" t="s">
        <v>13</v>
      </c>
      <c r="C11" s="9">
        <f>SUM(C3:C10)</f>
        <v>7036</v>
      </c>
      <c r="D11" s="77">
        <f>SUM(D3:D10)</f>
        <v>1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1:Q54"/>
  <sheetViews>
    <sheetView workbookViewId="0">
      <selection activeCell="E50" sqref="E50"/>
    </sheetView>
  </sheetViews>
  <sheetFormatPr baseColWidth="10" defaultRowHeight="13"/>
  <cols>
    <col min="1" max="1" width="4.5" style="5" customWidth="1"/>
    <col min="2" max="2" width="10.83203125" style="5" bestFit="1" customWidth="1"/>
    <col min="3" max="3" width="11.5" style="9"/>
    <col min="4" max="4" width="12.33203125" style="5" bestFit="1" customWidth="1"/>
    <col min="5" max="5" width="11.6640625" style="5" customWidth="1"/>
    <col min="6" max="6" width="13" style="5" customWidth="1"/>
    <col min="7" max="7" width="23.83203125" style="5" bestFit="1" customWidth="1"/>
    <col min="8" max="15" width="10.83203125" style="5"/>
    <col min="16" max="16" width="11.5" style="62"/>
    <col min="17" max="17" width="11.5" style="63"/>
    <col min="18" max="16384" width="10.83203125" style="5"/>
  </cols>
  <sheetData>
    <row r="1" spans="2:17" ht="16">
      <c r="B1" s="60" t="s">
        <v>44</v>
      </c>
      <c r="C1" s="65" t="s">
        <v>46</v>
      </c>
      <c r="D1" s="60" t="s">
        <v>48</v>
      </c>
      <c r="E1" s="60" t="s">
        <v>47</v>
      </c>
      <c r="H1" s="61" t="s">
        <v>164</v>
      </c>
    </row>
    <row r="2" spans="2:17" ht="13" customHeight="1">
      <c r="B2" s="5" t="s">
        <v>142</v>
      </c>
      <c r="C2" s="5">
        <v>1561</v>
      </c>
      <c r="D2" s="74">
        <f>E2</f>
        <v>22.18590108015918</v>
      </c>
      <c r="E2" s="64">
        <f>C2/$C$16*100</f>
        <v>22.18590108015918</v>
      </c>
      <c r="G2" s="5" t="s">
        <v>142</v>
      </c>
    </row>
    <row r="3" spans="2:17" ht="13" customHeight="1">
      <c r="B3" s="5" t="s">
        <v>21</v>
      </c>
      <c r="C3" s="5">
        <v>1517</v>
      </c>
      <c r="D3" s="74">
        <f t="shared" ref="D3:D15" si="0">D2+E3</f>
        <v>43.746446844798179</v>
      </c>
      <c r="E3" s="64">
        <f t="shared" ref="E3:E15" si="1">C3/$C$16*100</f>
        <v>21.560545764638999</v>
      </c>
      <c r="G3" s="5" t="s">
        <v>21</v>
      </c>
    </row>
    <row r="4" spans="2:17" ht="13" customHeight="1">
      <c r="B4" s="5" t="s">
        <v>51</v>
      </c>
      <c r="C4" s="5">
        <v>1306</v>
      </c>
      <c r="D4" s="74">
        <f t="shared" si="0"/>
        <v>62.308129619101763</v>
      </c>
      <c r="E4" s="64">
        <f t="shared" si="1"/>
        <v>18.561682774303581</v>
      </c>
      <c r="G4" s="5" t="s">
        <v>49</v>
      </c>
    </row>
    <row r="5" spans="2:17" ht="13" customHeight="1">
      <c r="B5" s="5" t="s">
        <v>49</v>
      </c>
      <c r="C5" s="5">
        <v>882</v>
      </c>
      <c r="D5" s="74">
        <f t="shared" si="0"/>
        <v>74.843661171119948</v>
      </c>
      <c r="E5" s="64">
        <f t="shared" si="1"/>
        <v>12.535531552018192</v>
      </c>
      <c r="G5" s="5" t="s">
        <v>51</v>
      </c>
    </row>
    <row r="6" spans="2:17" ht="13" customHeight="1">
      <c r="B6" s="5" t="s">
        <v>31</v>
      </c>
      <c r="C6" s="5">
        <v>713</v>
      </c>
      <c r="D6" s="74">
        <f t="shared" si="0"/>
        <v>84.977259806708346</v>
      </c>
      <c r="E6" s="64">
        <f t="shared" si="1"/>
        <v>10.133598635588402</v>
      </c>
      <c r="G6" s="5" t="s">
        <v>31</v>
      </c>
    </row>
    <row r="7" spans="2:17" ht="13" customHeight="1">
      <c r="B7" s="5" t="s">
        <v>128</v>
      </c>
      <c r="C7" s="5">
        <v>247</v>
      </c>
      <c r="D7" s="74">
        <f t="shared" si="0"/>
        <v>88.487777146105728</v>
      </c>
      <c r="E7" s="64">
        <f t="shared" si="1"/>
        <v>3.510517339397385</v>
      </c>
      <c r="G7" s="5" t="s">
        <v>128</v>
      </c>
    </row>
    <row r="8" spans="2:17" ht="13" customHeight="1">
      <c r="B8" s="5" t="s">
        <v>54</v>
      </c>
      <c r="C8" s="5">
        <v>177</v>
      </c>
      <c r="D8" s="74">
        <f t="shared" si="0"/>
        <v>91.003411028993739</v>
      </c>
      <c r="E8" s="64">
        <f t="shared" si="1"/>
        <v>2.5156338828880043</v>
      </c>
      <c r="G8" s="5" t="s">
        <v>136</v>
      </c>
    </row>
    <row r="9" spans="2:17" ht="13" customHeight="1">
      <c r="B9" s="5" t="s">
        <v>62</v>
      </c>
      <c r="C9" s="5">
        <v>162</v>
      </c>
      <c r="D9" s="74">
        <f t="shared" si="0"/>
        <v>93.305855599772585</v>
      </c>
      <c r="E9" s="64">
        <f t="shared" si="1"/>
        <v>2.3024445707788517</v>
      </c>
      <c r="G9" s="5" t="s">
        <v>54</v>
      </c>
      <c r="N9" s="60" t="s">
        <v>44</v>
      </c>
      <c r="O9" s="65" t="s">
        <v>46</v>
      </c>
      <c r="P9" s="66" t="s">
        <v>48</v>
      </c>
      <c r="Q9" s="67" t="s">
        <v>47</v>
      </c>
    </row>
    <row r="10" spans="2:17" ht="13" customHeight="1">
      <c r="B10" s="5" t="s">
        <v>136</v>
      </c>
      <c r="C10" s="5">
        <v>113</v>
      </c>
      <c r="D10" s="74">
        <f t="shared" si="0"/>
        <v>94.911881750994866</v>
      </c>
      <c r="E10" s="64">
        <f t="shared" si="1"/>
        <v>1.6060261512222853</v>
      </c>
      <c r="G10" s="5" t="s">
        <v>61</v>
      </c>
      <c r="N10" s="5" t="s">
        <v>142</v>
      </c>
      <c r="O10" s="5">
        <v>1561</v>
      </c>
      <c r="P10" s="68">
        <f>O10/$O$24</f>
        <v>0.22185901080159182</v>
      </c>
      <c r="Q10" s="69">
        <f>O10/$C$16*100</f>
        <v>22.18590108015918</v>
      </c>
    </row>
    <row r="11" spans="2:17" ht="13" customHeight="1">
      <c r="B11" s="5" t="s">
        <v>61</v>
      </c>
      <c r="C11" s="5">
        <v>90</v>
      </c>
      <c r="D11" s="74">
        <f t="shared" si="0"/>
        <v>96.191017623649785</v>
      </c>
      <c r="E11" s="64">
        <f t="shared" si="1"/>
        <v>1.2791358726549176</v>
      </c>
      <c r="G11" s="5" t="s">
        <v>143</v>
      </c>
      <c r="N11" s="5" t="s">
        <v>21</v>
      </c>
      <c r="O11" s="5">
        <v>1517</v>
      </c>
      <c r="P11" s="68">
        <f t="shared" ref="P11:P24" si="2">O11/$O$24</f>
        <v>0.21560545764639</v>
      </c>
      <c r="Q11" s="69">
        <f>SUM(P10:P11)*100</f>
        <v>43.746446844798179</v>
      </c>
    </row>
    <row r="12" spans="2:17" ht="13" customHeight="1">
      <c r="B12" s="5" t="s">
        <v>52</v>
      </c>
      <c r="C12" s="5">
        <v>88</v>
      </c>
      <c r="D12" s="74">
        <f t="shared" si="0"/>
        <v>97.441728254690148</v>
      </c>
      <c r="E12" s="64">
        <f t="shared" si="1"/>
        <v>1.250710631040364</v>
      </c>
      <c r="G12" s="5" t="s">
        <v>52</v>
      </c>
      <c r="N12" s="5" t="s">
        <v>51</v>
      </c>
      <c r="O12" s="5">
        <v>1306</v>
      </c>
      <c r="P12" s="68">
        <f t="shared" si="2"/>
        <v>0.18561682774303581</v>
      </c>
      <c r="Q12" s="69">
        <f>SUM(P10:P12)*100</f>
        <v>62.308129619101763</v>
      </c>
    </row>
    <row r="13" spans="2:17" ht="13" customHeight="1">
      <c r="B13" s="5" t="s">
        <v>143</v>
      </c>
      <c r="C13" s="5">
        <v>84</v>
      </c>
      <c r="D13" s="74">
        <f t="shared" si="0"/>
        <v>98.635588402501398</v>
      </c>
      <c r="E13" s="64">
        <f t="shared" si="1"/>
        <v>1.1938601478112563</v>
      </c>
      <c r="G13" s="5" t="s">
        <v>144</v>
      </c>
      <c r="N13" s="5" t="s">
        <v>49</v>
      </c>
      <c r="O13" s="5">
        <v>882</v>
      </c>
      <c r="P13" s="68">
        <f t="shared" si="2"/>
        <v>0.12535531552018192</v>
      </c>
      <c r="Q13" s="69">
        <f>SUM(P10:P13)*100</f>
        <v>74.843661171119962</v>
      </c>
    </row>
    <row r="14" spans="2:17">
      <c r="B14" s="5" t="s">
        <v>53</v>
      </c>
      <c r="C14" s="5">
        <v>66</v>
      </c>
      <c r="D14" s="74">
        <f t="shared" si="0"/>
        <v>99.57362137578167</v>
      </c>
      <c r="E14" s="64">
        <f t="shared" si="1"/>
        <v>0.9380329732802728</v>
      </c>
      <c r="G14" s="5" t="s">
        <v>53</v>
      </c>
      <c r="N14" s="5" t="s">
        <v>31</v>
      </c>
      <c r="O14" s="5">
        <v>713</v>
      </c>
      <c r="P14" s="68">
        <f t="shared" si="2"/>
        <v>0.10133598635588402</v>
      </c>
      <c r="Q14" s="69">
        <f>SUM(P10:P14)*100</f>
        <v>84.977259806708361</v>
      </c>
    </row>
    <row r="15" spans="2:17" ht="13" customHeight="1">
      <c r="B15" s="5" t="s">
        <v>149</v>
      </c>
      <c r="C15" s="5">
        <v>30</v>
      </c>
      <c r="D15" s="74">
        <f t="shared" si="0"/>
        <v>99.999999999999972</v>
      </c>
      <c r="E15" s="64">
        <f t="shared" si="1"/>
        <v>0.42637862421830586</v>
      </c>
      <c r="G15" s="5" t="s">
        <v>62</v>
      </c>
      <c r="N15" s="5" t="s">
        <v>128</v>
      </c>
      <c r="O15" s="5">
        <v>247</v>
      </c>
      <c r="P15" s="68">
        <f t="shared" si="2"/>
        <v>3.510517339397385E-2</v>
      </c>
      <c r="Q15" s="69">
        <f>SUM(P10:P15)*100</f>
        <v>88.487777146105756</v>
      </c>
    </row>
    <row r="16" spans="2:17" ht="13" customHeight="1">
      <c r="B16" s="48" t="s">
        <v>13</v>
      </c>
      <c r="C16" s="9">
        <f>SUM(C2:C15)</f>
        <v>7036</v>
      </c>
      <c r="D16" s="74"/>
      <c r="E16" s="70">
        <f>SUM(E2:E15)</f>
        <v>99.999999999999972</v>
      </c>
      <c r="N16" s="5" t="s">
        <v>54</v>
      </c>
      <c r="O16" s="5">
        <v>177</v>
      </c>
      <c r="P16" s="68">
        <f t="shared" si="2"/>
        <v>2.5156338828880045E-2</v>
      </c>
      <c r="Q16" s="69">
        <f>SUM(P10:P16)*100</f>
        <v>91.003411028993753</v>
      </c>
    </row>
    <row r="17" spans="14:17">
      <c r="N17" s="5" t="s">
        <v>136</v>
      </c>
      <c r="O17" s="5">
        <v>113</v>
      </c>
      <c r="P17" s="68">
        <f t="shared" si="2"/>
        <v>1.6060261512222854E-2</v>
      </c>
      <c r="Q17" s="69">
        <f>SUM(P10:P17)*100</f>
        <v>92.609437180216034</v>
      </c>
    </row>
    <row r="18" spans="14:17">
      <c r="N18" s="5" t="s">
        <v>61</v>
      </c>
      <c r="O18" s="5">
        <v>90</v>
      </c>
      <c r="P18" s="68">
        <f t="shared" si="2"/>
        <v>1.2791358726549176E-2</v>
      </c>
      <c r="Q18" s="69">
        <f>SUM(P10:P18)*100</f>
        <v>93.888573052870953</v>
      </c>
    </row>
    <row r="19" spans="14:17">
      <c r="N19" s="5" t="s">
        <v>52</v>
      </c>
      <c r="O19" s="5">
        <v>88</v>
      </c>
      <c r="P19" s="68">
        <f t="shared" si="2"/>
        <v>1.2507106310403639E-2</v>
      </c>
      <c r="Q19" s="69">
        <f>SUM(P10:P19)*100</f>
        <v>95.139283683911316</v>
      </c>
    </row>
    <row r="20" spans="14:17">
      <c r="N20" s="5" t="s">
        <v>143</v>
      </c>
      <c r="O20" s="5">
        <v>84</v>
      </c>
      <c r="P20" s="68">
        <f t="shared" si="2"/>
        <v>1.1938601478112564E-2</v>
      </c>
      <c r="Q20" s="69">
        <f>SUM(P10:P20)*100</f>
        <v>96.333143831722566</v>
      </c>
    </row>
    <row r="21" spans="14:17">
      <c r="N21" s="5" t="s">
        <v>53</v>
      </c>
      <c r="O21" s="5">
        <v>66</v>
      </c>
      <c r="P21" s="68">
        <f t="shared" si="2"/>
        <v>9.380329732802728E-3</v>
      </c>
      <c r="Q21" s="69">
        <f>SUM(P10:P21)*100</f>
        <v>97.271176805002838</v>
      </c>
    </row>
    <row r="22" spans="14:17">
      <c r="N22" s="5" t="s">
        <v>149</v>
      </c>
      <c r="O22" s="5">
        <v>30</v>
      </c>
      <c r="P22" s="68">
        <f t="shared" si="2"/>
        <v>4.2637862421830586E-3</v>
      </c>
      <c r="Q22" s="69">
        <f>SUM(P10:P22)*100</f>
        <v>97.69755542922114</v>
      </c>
    </row>
    <row r="23" spans="14:17">
      <c r="N23" s="5" t="s">
        <v>62</v>
      </c>
      <c r="O23" s="5">
        <v>162</v>
      </c>
      <c r="P23" s="68">
        <f t="shared" si="2"/>
        <v>2.3024445707788516E-2</v>
      </c>
      <c r="Q23" s="69">
        <f>SUM(P10:P23)*100</f>
        <v>99.999999999999986</v>
      </c>
    </row>
    <row r="24" spans="14:17" ht="14">
      <c r="N24" s="48" t="s">
        <v>13</v>
      </c>
      <c r="O24" s="9">
        <f>SUM(O10:O23)</f>
        <v>7036</v>
      </c>
      <c r="P24" s="68">
        <f t="shared" si="2"/>
        <v>1</v>
      </c>
      <c r="Q24" s="69"/>
    </row>
    <row r="49" spans="2:15">
      <c r="N49" s="71"/>
    </row>
    <row r="50" spans="2:15">
      <c r="N50" s="71"/>
      <c r="O50" s="71"/>
    </row>
    <row r="51" spans="2:15" ht="12.75" customHeight="1">
      <c r="F51" s="72"/>
      <c r="G51" s="72"/>
      <c r="H51" s="72"/>
      <c r="I51" s="72"/>
      <c r="J51" s="72"/>
      <c r="K51" s="71"/>
      <c r="L51" s="71"/>
      <c r="M51" s="71"/>
      <c r="N51" s="71"/>
      <c r="O51" s="71"/>
    </row>
    <row r="52" spans="2:15" ht="12.75" customHeight="1">
      <c r="B52" s="73" t="s">
        <v>150</v>
      </c>
      <c r="C52" s="73"/>
      <c r="D52" s="73"/>
      <c r="E52" s="73"/>
      <c r="F52" s="73"/>
      <c r="G52" s="73"/>
      <c r="H52" s="73"/>
      <c r="I52" s="73"/>
      <c r="J52" s="73"/>
      <c r="K52" s="71"/>
      <c r="L52" s="71"/>
      <c r="M52" s="71"/>
      <c r="N52" s="71"/>
      <c r="O52" s="71"/>
    </row>
    <row r="53" spans="2:15" ht="25.5" customHeight="1">
      <c r="B53" s="73" t="s">
        <v>151</v>
      </c>
      <c r="C53" s="73"/>
      <c r="D53" s="73"/>
      <c r="E53" s="73"/>
      <c r="F53" s="73"/>
      <c r="G53" s="73"/>
      <c r="H53" s="73"/>
      <c r="I53" s="73"/>
      <c r="J53" s="73"/>
      <c r="K53" s="71"/>
      <c r="L53" s="71"/>
      <c r="M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</sheetData>
  <mergeCells count="2">
    <mergeCell ref="B53:J53"/>
    <mergeCell ref="B52:J52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1:Q27"/>
  <sheetViews>
    <sheetView workbookViewId="0">
      <selection activeCell="E41" sqref="E41"/>
    </sheetView>
  </sheetViews>
  <sheetFormatPr baseColWidth="10" defaultColWidth="11.5" defaultRowHeight="15" customHeight="1"/>
  <cols>
    <col min="1" max="1" width="4.6640625" style="3" customWidth="1"/>
    <col min="2" max="2" width="31.5" style="3" customWidth="1"/>
    <col min="3" max="14" width="6.6640625" style="3" customWidth="1"/>
    <col min="15" max="15" width="12" style="3" customWidth="1"/>
    <col min="16" max="16384" width="11.5" style="3"/>
  </cols>
  <sheetData>
    <row r="1" spans="2:15" s="3" customFormat="1" ht="1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s="3" customFormat="1" ht="15" customHeight="1">
      <c r="B2" s="1" t="s">
        <v>78</v>
      </c>
    </row>
    <row r="3" spans="2:15" s="3" customFormat="1" ht="15" customHeight="1">
      <c r="B3" s="1"/>
    </row>
    <row r="4" spans="2:15" s="3" customFormat="1" ht="15" customHeight="1">
      <c r="B4" s="1" t="s">
        <v>111</v>
      </c>
    </row>
    <row r="5" spans="2:15" s="3" customFormat="1" ht="15" customHeight="1">
      <c r="B5" s="1" t="s">
        <v>147</v>
      </c>
    </row>
    <row r="7" spans="2:15" s="3" customFormat="1" ht="15" customHeight="1">
      <c r="B7" s="32" t="s">
        <v>44</v>
      </c>
      <c r="C7" s="32" t="s">
        <v>18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 t="s">
        <v>13</v>
      </c>
    </row>
    <row r="8" spans="2:15" s="3" customFormat="1" ht="15" customHeight="1">
      <c r="B8" s="32"/>
      <c r="C8" s="55" t="s">
        <v>1</v>
      </c>
      <c r="D8" s="55" t="s">
        <v>2</v>
      </c>
      <c r="E8" s="55" t="s">
        <v>3</v>
      </c>
      <c r="F8" s="55" t="s">
        <v>4</v>
      </c>
      <c r="G8" s="55" t="s">
        <v>5</v>
      </c>
      <c r="H8" s="55" t="s">
        <v>6</v>
      </c>
      <c r="I8" s="55" t="s">
        <v>7</v>
      </c>
      <c r="J8" s="55" t="s">
        <v>8</v>
      </c>
      <c r="K8" s="55" t="s">
        <v>9</v>
      </c>
      <c r="L8" s="55" t="s">
        <v>10</v>
      </c>
      <c r="M8" s="55" t="s">
        <v>11</v>
      </c>
      <c r="N8" s="55" t="s">
        <v>12</v>
      </c>
      <c r="O8" s="32"/>
    </row>
    <row r="9" spans="2:15" s="3" customFormat="1" ht="15" customHeight="1">
      <c r="B9" s="35" t="s">
        <v>106</v>
      </c>
      <c r="C9" s="36">
        <v>157</v>
      </c>
      <c r="D9" s="36">
        <v>158</v>
      </c>
      <c r="E9" s="36">
        <v>144</v>
      </c>
      <c r="F9" s="36">
        <v>149</v>
      </c>
      <c r="G9" s="36">
        <v>164</v>
      </c>
      <c r="H9" s="36">
        <v>85</v>
      </c>
      <c r="I9" s="36">
        <v>111</v>
      </c>
      <c r="J9" s="36">
        <v>120</v>
      </c>
      <c r="K9" s="36">
        <v>104</v>
      </c>
      <c r="L9" s="36">
        <v>107</v>
      </c>
      <c r="M9" s="36">
        <v>139</v>
      </c>
      <c r="N9" s="36">
        <v>123</v>
      </c>
      <c r="O9" s="2">
        <f>SUM(C9:N9)</f>
        <v>1561</v>
      </c>
    </row>
    <row r="10" spans="2:15" s="3" customFormat="1" ht="15" customHeight="1">
      <c r="B10" s="35" t="s">
        <v>104</v>
      </c>
      <c r="C10" s="36">
        <v>131</v>
      </c>
      <c r="D10" s="36">
        <v>123</v>
      </c>
      <c r="E10" s="36">
        <v>129</v>
      </c>
      <c r="F10" s="36">
        <v>117</v>
      </c>
      <c r="G10" s="36">
        <v>135</v>
      </c>
      <c r="H10" s="36">
        <v>120</v>
      </c>
      <c r="I10" s="36">
        <v>127</v>
      </c>
      <c r="J10" s="36">
        <v>124</v>
      </c>
      <c r="K10" s="36">
        <v>120</v>
      </c>
      <c r="L10" s="36">
        <v>130</v>
      </c>
      <c r="M10" s="36">
        <v>128</v>
      </c>
      <c r="N10" s="36">
        <v>133</v>
      </c>
      <c r="O10" s="2">
        <f>SUM(C10:N10)</f>
        <v>1517</v>
      </c>
    </row>
    <row r="11" spans="2:15" s="3" customFormat="1" ht="15" customHeight="1">
      <c r="B11" s="35" t="s">
        <v>105</v>
      </c>
      <c r="C11" s="36">
        <v>104</v>
      </c>
      <c r="D11" s="36">
        <v>97</v>
      </c>
      <c r="E11" s="36">
        <v>77</v>
      </c>
      <c r="F11" s="36">
        <v>76</v>
      </c>
      <c r="G11" s="36">
        <v>116</v>
      </c>
      <c r="H11" s="36">
        <v>125</v>
      </c>
      <c r="I11" s="36">
        <v>148</v>
      </c>
      <c r="J11" s="36">
        <v>109</v>
      </c>
      <c r="K11" s="36">
        <v>124</v>
      </c>
      <c r="L11" s="36">
        <v>113</v>
      </c>
      <c r="M11" s="36">
        <v>110</v>
      </c>
      <c r="N11" s="36">
        <v>107</v>
      </c>
      <c r="O11" s="2">
        <f t="shared" ref="O11:O14" si="0">SUM(C11:N11)</f>
        <v>1306</v>
      </c>
    </row>
    <row r="12" spans="2:15" s="3" customFormat="1" ht="15" customHeight="1">
      <c r="B12" s="35" t="s">
        <v>107</v>
      </c>
      <c r="C12" s="36">
        <v>78</v>
      </c>
      <c r="D12" s="36">
        <v>104</v>
      </c>
      <c r="E12" s="36">
        <v>83</v>
      </c>
      <c r="F12" s="36">
        <v>61</v>
      </c>
      <c r="G12" s="36">
        <v>81</v>
      </c>
      <c r="H12" s="36">
        <v>45</v>
      </c>
      <c r="I12" s="36">
        <v>62</v>
      </c>
      <c r="J12" s="36">
        <v>70</v>
      </c>
      <c r="K12" s="36">
        <v>67</v>
      </c>
      <c r="L12" s="36">
        <v>81</v>
      </c>
      <c r="M12" s="36">
        <v>87</v>
      </c>
      <c r="N12" s="36">
        <v>63</v>
      </c>
      <c r="O12" s="2">
        <f t="shared" si="0"/>
        <v>882</v>
      </c>
    </row>
    <row r="13" spans="2:15" s="3" customFormat="1" ht="15" customHeight="1">
      <c r="B13" s="35" t="s">
        <v>116</v>
      </c>
      <c r="C13" s="36">
        <v>63</v>
      </c>
      <c r="D13" s="36">
        <v>56</v>
      </c>
      <c r="E13" s="36">
        <v>79</v>
      </c>
      <c r="F13" s="36">
        <v>60</v>
      </c>
      <c r="G13" s="36">
        <v>64</v>
      </c>
      <c r="H13" s="36">
        <v>58</v>
      </c>
      <c r="I13" s="36">
        <v>77</v>
      </c>
      <c r="J13" s="36">
        <v>45</v>
      </c>
      <c r="K13" s="36">
        <v>51</v>
      </c>
      <c r="L13" s="36">
        <v>53</v>
      </c>
      <c r="M13" s="36">
        <v>57</v>
      </c>
      <c r="N13" s="36">
        <v>50</v>
      </c>
      <c r="O13" s="2">
        <f t="shared" si="0"/>
        <v>713</v>
      </c>
    </row>
    <row r="14" spans="2:15" s="3" customFormat="1" ht="15" customHeight="1">
      <c r="B14" s="35" t="s">
        <v>108</v>
      </c>
      <c r="C14" s="36">
        <v>24</v>
      </c>
      <c r="D14" s="36">
        <v>24</v>
      </c>
      <c r="E14" s="36">
        <v>18</v>
      </c>
      <c r="F14" s="36">
        <v>21</v>
      </c>
      <c r="G14" s="36">
        <v>20</v>
      </c>
      <c r="H14" s="36">
        <v>14</v>
      </c>
      <c r="I14" s="36">
        <v>16</v>
      </c>
      <c r="J14" s="36">
        <v>17</v>
      </c>
      <c r="K14" s="36">
        <v>16</v>
      </c>
      <c r="L14" s="36">
        <v>23</v>
      </c>
      <c r="M14" s="36">
        <v>31</v>
      </c>
      <c r="N14" s="36">
        <v>23</v>
      </c>
      <c r="O14" s="2">
        <f t="shared" si="0"/>
        <v>247</v>
      </c>
    </row>
    <row r="15" spans="2:15" s="3" customFormat="1" ht="15" customHeight="1">
      <c r="B15" s="35" t="s">
        <v>109</v>
      </c>
      <c r="C15" s="36">
        <v>31</v>
      </c>
      <c r="D15" s="36">
        <v>20</v>
      </c>
      <c r="E15" s="36">
        <v>20</v>
      </c>
      <c r="F15" s="36">
        <v>12</v>
      </c>
      <c r="G15" s="36">
        <v>18</v>
      </c>
      <c r="H15" s="36">
        <v>13</v>
      </c>
      <c r="I15" s="36">
        <v>5</v>
      </c>
      <c r="J15" s="36">
        <v>9</v>
      </c>
      <c r="K15" s="36">
        <v>9</v>
      </c>
      <c r="L15" s="36">
        <v>16</v>
      </c>
      <c r="M15" s="36">
        <v>11</v>
      </c>
      <c r="N15" s="36">
        <v>13</v>
      </c>
      <c r="O15" s="2">
        <f t="shared" ref="O15:O21" si="1">SUM(C15:N15)</f>
        <v>177</v>
      </c>
    </row>
    <row r="16" spans="2:15" s="3" customFormat="1" ht="15" customHeight="1">
      <c r="B16" s="35" t="s">
        <v>153</v>
      </c>
      <c r="C16" s="36">
        <v>37</v>
      </c>
      <c r="D16" s="36">
        <v>50</v>
      </c>
      <c r="E16" s="36">
        <v>21</v>
      </c>
      <c r="F16" s="36">
        <v>3</v>
      </c>
      <c r="G16" s="36">
        <v>0</v>
      </c>
      <c r="H16" s="36">
        <v>0</v>
      </c>
      <c r="I16" s="36">
        <v>0</v>
      </c>
      <c r="J16" s="36">
        <v>2</v>
      </c>
      <c r="K16" s="36">
        <v>0</v>
      </c>
      <c r="L16" s="36">
        <v>0</v>
      </c>
      <c r="M16" s="36">
        <v>0</v>
      </c>
      <c r="N16" s="36">
        <v>0</v>
      </c>
      <c r="O16" s="2">
        <f t="shared" si="1"/>
        <v>113</v>
      </c>
    </row>
    <row r="17" spans="2:17" s="3" customFormat="1" ht="15" customHeight="1">
      <c r="B17" s="35" t="s">
        <v>113</v>
      </c>
      <c r="C17" s="36">
        <v>15</v>
      </c>
      <c r="D17" s="36">
        <v>19</v>
      </c>
      <c r="E17" s="36">
        <v>10</v>
      </c>
      <c r="F17" s="36">
        <v>3</v>
      </c>
      <c r="G17" s="36">
        <v>3</v>
      </c>
      <c r="H17" s="36">
        <v>5</v>
      </c>
      <c r="I17" s="36">
        <v>2</v>
      </c>
      <c r="J17" s="36">
        <v>9</v>
      </c>
      <c r="K17" s="36">
        <v>5</v>
      </c>
      <c r="L17" s="36">
        <v>7</v>
      </c>
      <c r="M17" s="36">
        <v>8</v>
      </c>
      <c r="N17" s="36">
        <v>4</v>
      </c>
      <c r="O17" s="2">
        <f t="shared" si="1"/>
        <v>90</v>
      </c>
    </row>
    <row r="18" spans="2:17" s="3" customFormat="1" ht="15" customHeight="1">
      <c r="B18" s="35" t="s">
        <v>112</v>
      </c>
      <c r="C18" s="36">
        <v>17</v>
      </c>
      <c r="D18" s="36">
        <v>32</v>
      </c>
      <c r="E18" s="36">
        <v>21</v>
      </c>
      <c r="F18" s="36">
        <v>3</v>
      </c>
      <c r="G18" s="36">
        <v>0</v>
      </c>
      <c r="H18" s="36">
        <v>1</v>
      </c>
      <c r="I18" s="36">
        <v>4</v>
      </c>
      <c r="J18" s="36">
        <v>0</v>
      </c>
      <c r="K18" s="36">
        <v>2</v>
      </c>
      <c r="L18" s="36">
        <v>1</v>
      </c>
      <c r="M18" s="36">
        <v>0</v>
      </c>
      <c r="N18" s="36">
        <v>7</v>
      </c>
      <c r="O18" s="2">
        <f t="shared" si="1"/>
        <v>88</v>
      </c>
    </row>
    <row r="19" spans="2:17" s="3" customFormat="1" ht="15" customHeight="1">
      <c r="B19" s="35" t="s">
        <v>139</v>
      </c>
      <c r="C19" s="36">
        <v>4</v>
      </c>
      <c r="D19" s="36">
        <v>4</v>
      </c>
      <c r="E19" s="36">
        <v>8</v>
      </c>
      <c r="F19" s="36">
        <v>9</v>
      </c>
      <c r="G19" s="36">
        <v>3</v>
      </c>
      <c r="H19" s="36">
        <v>2</v>
      </c>
      <c r="I19" s="36">
        <v>7</v>
      </c>
      <c r="J19" s="36">
        <v>3</v>
      </c>
      <c r="K19" s="36">
        <v>18</v>
      </c>
      <c r="L19" s="36">
        <v>11</v>
      </c>
      <c r="M19" s="36">
        <v>7</v>
      </c>
      <c r="N19" s="36">
        <v>8</v>
      </c>
      <c r="O19" s="2">
        <f t="shared" si="1"/>
        <v>84</v>
      </c>
    </row>
    <row r="20" spans="2:17" s="3" customFormat="1" ht="15" customHeight="1">
      <c r="B20" s="35" t="s">
        <v>114</v>
      </c>
      <c r="C20" s="36">
        <v>3</v>
      </c>
      <c r="D20" s="36">
        <v>3</v>
      </c>
      <c r="E20" s="36">
        <v>4</v>
      </c>
      <c r="F20" s="36">
        <v>5</v>
      </c>
      <c r="G20" s="36">
        <v>8</v>
      </c>
      <c r="H20" s="36">
        <v>9</v>
      </c>
      <c r="I20" s="36">
        <v>10</v>
      </c>
      <c r="J20" s="36">
        <v>8</v>
      </c>
      <c r="K20" s="36">
        <v>4</v>
      </c>
      <c r="L20" s="36">
        <v>5</v>
      </c>
      <c r="M20" s="36">
        <v>2</v>
      </c>
      <c r="N20" s="36">
        <v>5</v>
      </c>
      <c r="O20" s="2">
        <f t="shared" si="1"/>
        <v>66</v>
      </c>
    </row>
    <row r="21" spans="2:17" s="3" customFormat="1" ht="15" customHeight="1">
      <c r="B21" s="35" t="s">
        <v>154</v>
      </c>
      <c r="C21" s="36">
        <v>1</v>
      </c>
      <c r="D21" s="36">
        <v>0</v>
      </c>
      <c r="E21" s="36">
        <v>2</v>
      </c>
      <c r="F21" s="36">
        <v>6</v>
      </c>
      <c r="G21" s="36">
        <v>2</v>
      </c>
      <c r="H21" s="36">
        <v>0</v>
      </c>
      <c r="I21" s="36">
        <v>2</v>
      </c>
      <c r="J21" s="36">
        <v>0</v>
      </c>
      <c r="K21" s="36">
        <v>2</v>
      </c>
      <c r="L21" s="36">
        <v>4</v>
      </c>
      <c r="M21" s="36">
        <v>7</v>
      </c>
      <c r="N21" s="36">
        <v>4</v>
      </c>
      <c r="O21" s="2">
        <f t="shared" si="1"/>
        <v>30</v>
      </c>
    </row>
    <row r="22" spans="2:17" s="3" customFormat="1" ht="15" customHeight="1">
      <c r="B22" s="35" t="s">
        <v>115</v>
      </c>
      <c r="C22" s="56">
        <v>17</v>
      </c>
      <c r="D22" s="56">
        <v>60</v>
      </c>
      <c r="E22" s="56">
        <v>19</v>
      </c>
      <c r="F22" s="56">
        <v>2</v>
      </c>
      <c r="G22" s="56">
        <v>13</v>
      </c>
      <c r="H22" s="56">
        <v>15</v>
      </c>
      <c r="I22" s="56">
        <v>14</v>
      </c>
      <c r="J22" s="56">
        <v>1</v>
      </c>
      <c r="K22" s="56">
        <v>2</v>
      </c>
      <c r="L22" s="56">
        <v>7</v>
      </c>
      <c r="M22" s="56">
        <v>6</v>
      </c>
      <c r="N22" s="56">
        <v>6</v>
      </c>
      <c r="O22" s="2">
        <f>SUM(C22:N22)</f>
        <v>162</v>
      </c>
    </row>
    <row r="23" spans="2:17" s="3" customFormat="1" ht="15" customHeight="1">
      <c r="B23" s="12" t="s">
        <v>13</v>
      </c>
      <c r="C23" s="2">
        <f t="shared" ref="C23:O23" si="2">SUM(C9:C22)</f>
        <v>682</v>
      </c>
      <c r="D23" s="2">
        <f t="shared" si="2"/>
        <v>750</v>
      </c>
      <c r="E23" s="2">
        <f t="shared" si="2"/>
        <v>635</v>
      </c>
      <c r="F23" s="2">
        <f t="shared" si="2"/>
        <v>527</v>
      </c>
      <c r="G23" s="2">
        <f t="shared" si="2"/>
        <v>627</v>
      </c>
      <c r="H23" s="2">
        <f t="shared" si="2"/>
        <v>492</v>
      </c>
      <c r="I23" s="2">
        <f t="shared" si="2"/>
        <v>585</v>
      </c>
      <c r="J23" s="2">
        <f t="shared" si="2"/>
        <v>517</v>
      </c>
      <c r="K23" s="2">
        <f t="shared" si="2"/>
        <v>524</v>
      </c>
      <c r="L23" s="2">
        <f t="shared" si="2"/>
        <v>558</v>
      </c>
      <c r="M23" s="57">
        <f t="shared" si="2"/>
        <v>593</v>
      </c>
      <c r="N23" s="57">
        <f t="shared" si="2"/>
        <v>546</v>
      </c>
      <c r="O23" s="57">
        <f t="shared" si="2"/>
        <v>7036</v>
      </c>
    </row>
    <row r="24" spans="2:17" s="3" customFormat="1" ht="25.5" customHeight="1">
      <c r="M24" s="58"/>
      <c r="N24" s="58"/>
      <c r="O24" s="59"/>
    </row>
    <row r="25" spans="2:17" s="3" customFormat="1" ht="12.75" customHeight="1">
      <c r="B25" s="28" t="s">
        <v>135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7" s="3" customFormat="1" ht="15" customHeight="1">
      <c r="B26" s="28" t="s">
        <v>150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8"/>
      <c r="Q26" s="38"/>
    </row>
    <row r="27" spans="2:17" s="3" customFormat="1" ht="31.5" customHeight="1">
      <c r="B27" s="28" t="s">
        <v>151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8"/>
      <c r="Q27" s="38"/>
    </row>
  </sheetData>
  <mergeCells count="7">
    <mergeCell ref="B26:O26"/>
    <mergeCell ref="B27:O27"/>
    <mergeCell ref="B1:O1"/>
    <mergeCell ref="B7:B8"/>
    <mergeCell ref="C7:N7"/>
    <mergeCell ref="O7:O8"/>
    <mergeCell ref="B25:O25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1:I37"/>
  <sheetViews>
    <sheetView workbookViewId="0">
      <selection sqref="A1:XFD1048576"/>
    </sheetView>
  </sheetViews>
  <sheetFormatPr baseColWidth="10" defaultColWidth="11.5" defaultRowHeight="13"/>
  <cols>
    <col min="1" max="1" width="3.5" style="3" customWidth="1"/>
    <col min="2" max="2" width="22.5" style="3" customWidth="1"/>
    <col min="3" max="3" width="18.1640625" style="3" customWidth="1"/>
    <col min="4" max="4" width="15.5" style="3" customWidth="1"/>
    <col min="5" max="5" width="15.33203125" style="3" customWidth="1"/>
    <col min="6" max="7" width="15.5" style="3" customWidth="1"/>
    <col min="8" max="8" width="12.33203125" style="3" customWidth="1"/>
    <col min="9" max="16384" width="11.5" style="3"/>
  </cols>
  <sheetData>
    <row r="1" spans="2:8" s="3" customFormat="1">
      <c r="B1" s="1"/>
    </row>
    <row r="2" spans="2:8" s="3" customFormat="1">
      <c r="B2" s="1" t="s">
        <v>125</v>
      </c>
      <c r="C2" s="1"/>
      <c r="D2" s="1"/>
      <c r="E2" s="1"/>
    </row>
    <row r="3" spans="2:8" s="3" customFormat="1">
      <c r="B3" s="1" t="s">
        <v>147</v>
      </c>
      <c r="C3" s="1"/>
      <c r="D3" s="1"/>
      <c r="E3" s="1"/>
    </row>
    <row r="4" spans="2:8" s="3" customFormat="1">
      <c r="B4" s="1"/>
      <c r="C4" s="1"/>
      <c r="D4" s="1"/>
      <c r="E4" s="1"/>
    </row>
    <row r="5" spans="2:8" s="3" customFormat="1">
      <c r="B5" s="49" t="s">
        <v>77</v>
      </c>
      <c r="C5" s="33" t="s">
        <v>56</v>
      </c>
      <c r="D5" s="33"/>
      <c r="E5" s="33"/>
      <c r="F5" s="33"/>
      <c r="G5" s="33"/>
      <c r="H5" s="50"/>
    </row>
    <row r="6" spans="2:8" s="3" customFormat="1" ht="15" customHeight="1">
      <c r="B6" s="51"/>
      <c r="C6" s="52" t="s">
        <v>55</v>
      </c>
      <c r="D6" s="52" t="s">
        <v>66</v>
      </c>
      <c r="E6" s="52" t="s">
        <v>67</v>
      </c>
      <c r="F6" s="52" t="s">
        <v>68</v>
      </c>
      <c r="G6" s="52" t="s">
        <v>60</v>
      </c>
      <c r="H6" s="53" t="s">
        <v>13</v>
      </c>
    </row>
    <row r="7" spans="2:8" s="3" customFormat="1" ht="15" customHeight="1">
      <c r="B7" s="13" t="s">
        <v>79</v>
      </c>
      <c r="C7" s="54">
        <v>29</v>
      </c>
      <c r="D7" s="54">
        <v>43</v>
      </c>
      <c r="E7" s="54">
        <v>86</v>
      </c>
      <c r="F7" s="54">
        <v>40</v>
      </c>
      <c r="G7" s="54">
        <v>103</v>
      </c>
      <c r="H7" s="2">
        <f t="shared" ref="H7:H34" si="0">SUM(C7:G7)</f>
        <v>301</v>
      </c>
    </row>
    <row r="8" spans="2:8" s="3" customFormat="1" ht="15" customHeight="1">
      <c r="B8" s="13" t="s">
        <v>80</v>
      </c>
      <c r="C8" s="54">
        <v>23</v>
      </c>
      <c r="D8" s="54">
        <v>59</v>
      </c>
      <c r="E8" s="54">
        <v>83</v>
      </c>
      <c r="F8" s="54">
        <v>32</v>
      </c>
      <c r="G8" s="54">
        <v>210</v>
      </c>
      <c r="H8" s="2">
        <f t="shared" si="0"/>
        <v>407</v>
      </c>
    </row>
    <row r="9" spans="2:8" s="3" customFormat="1" ht="15" customHeight="1">
      <c r="B9" s="13" t="s">
        <v>81</v>
      </c>
      <c r="C9" s="54">
        <v>15</v>
      </c>
      <c r="D9" s="54">
        <v>6</v>
      </c>
      <c r="E9" s="54">
        <v>95</v>
      </c>
      <c r="F9" s="54">
        <v>126</v>
      </c>
      <c r="G9" s="54">
        <v>6</v>
      </c>
      <c r="H9" s="2">
        <f t="shared" si="0"/>
        <v>248</v>
      </c>
    </row>
    <row r="10" spans="2:8" s="3" customFormat="1" ht="15" customHeight="1">
      <c r="B10" s="13" t="s">
        <v>82</v>
      </c>
      <c r="C10" s="54">
        <v>6</v>
      </c>
      <c r="D10" s="54">
        <v>1</v>
      </c>
      <c r="E10" s="54">
        <v>57</v>
      </c>
      <c r="F10" s="54">
        <v>5</v>
      </c>
      <c r="G10" s="54">
        <v>8</v>
      </c>
      <c r="H10" s="2">
        <f t="shared" si="0"/>
        <v>77</v>
      </c>
    </row>
    <row r="11" spans="2:8" s="3" customFormat="1" ht="15" customHeight="1">
      <c r="B11" s="13" t="s">
        <v>83</v>
      </c>
      <c r="C11" s="54">
        <v>144</v>
      </c>
      <c r="D11" s="54">
        <v>168</v>
      </c>
      <c r="E11" s="54">
        <v>284</v>
      </c>
      <c r="F11" s="54">
        <v>109</v>
      </c>
      <c r="G11" s="54">
        <v>247</v>
      </c>
      <c r="H11" s="2">
        <f t="shared" si="0"/>
        <v>952</v>
      </c>
    </row>
    <row r="12" spans="2:8" s="3" customFormat="1" ht="15" customHeight="1">
      <c r="B12" s="13" t="s">
        <v>84</v>
      </c>
      <c r="C12" s="54">
        <v>17</v>
      </c>
      <c r="D12" s="54">
        <v>38</v>
      </c>
      <c r="E12" s="54">
        <v>92</v>
      </c>
      <c r="F12" s="54">
        <v>114</v>
      </c>
      <c r="G12" s="54">
        <v>51</v>
      </c>
      <c r="H12" s="2">
        <f t="shared" si="0"/>
        <v>312</v>
      </c>
    </row>
    <row r="13" spans="2:8" s="3" customFormat="1" ht="15" customHeight="1">
      <c r="B13" s="13" t="s">
        <v>85</v>
      </c>
      <c r="C13" s="54">
        <v>22</v>
      </c>
      <c r="D13" s="54">
        <v>15</v>
      </c>
      <c r="E13" s="54">
        <v>27</v>
      </c>
      <c r="F13" s="54">
        <v>2</v>
      </c>
      <c r="G13" s="54">
        <v>0</v>
      </c>
      <c r="H13" s="2">
        <f t="shared" si="0"/>
        <v>66</v>
      </c>
    </row>
    <row r="14" spans="2:8" s="3" customFormat="1" ht="15" customHeight="1">
      <c r="B14" s="13" t="s">
        <v>86</v>
      </c>
      <c r="C14" s="54">
        <v>3</v>
      </c>
      <c r="D14" s="54">
        <v>10</v>
      </c>
      <c r="E14" s="54">
        <v>84</v>
      </c>
      <c r="F14" s="54">
        <v>32</v>
      </c>
      <c r="G14" s="54">
        <v>49</v>
      </c>
      <c r="H14" s="2">
        <f t="shared" si="0"/>
        <v>178</v>
      </c>
    </row>
    <row r="15" spans="2:8" s="3" customFormat="1" ht="15" customHeight="1">
      <c r="B15" s="13" t="s">
        <v>87</v>
      </c>
      <c r="C15" s="54">
        <v>0</v>
      </c>
      <c r="D15" s="54">
        <v>1</v>
      </c>
      <c r="E15" s="54">
        <v>29</v>
      </c>
      <c r="F15" s="54">
        <v>23</v>
      </c>
      <c r="G15" s="54">
        <v>57</v>
      </c>
      <c r="H15" s="2">
        <f t="shared" si="0"/>
        <v>110</v>
      </c>
    </row>
    <row r="16" spans="2:8" s="3" customFormat="1" ht="15" customHeight="1">
      <c r="B16" s="13" t="s">
        <v>88</v>
      </c>
      <c r="C16" s="54">
        <v>11</v>
      </c>
      <c r="D16" s="54">
        <v>31</v>
      </c>
      <c r="E16" s="54">
        <v>64</v>
      </c>
      <c r="F16" s="54">
        <v>29</v>
      </c>
      <c r="G16" s="54">
        <v>28</v>
      </c>
      <c r="H16" s="2">
        <f t="shared" si="0"/>
        <v>163</v>
      </c>
    </row>
    <row r="17" spans="2:8" s="3" customFormat="1" ht="15" customHeight="1">
      <c r="B17" s="13" t="s">
        <v>89</v>
      </c>
      <c r="C17" s="54">
        <v>0</v>
      </c>
      <c r="D17" s="54">
        <v>1</v>
      </c>
      <c r="E17" s="54">
        <v>22</v>
      </c>
      <c r="F17" s="54">
        <v>30</v>
      </c>
      <c r="G17" s="54">
        <v>0</v>
      </c>
      <c r="H17" s="2">
        <f t="shared" si="0"/>
        <v>53</v>
      </c>
    </row>
    <row r="18" spans="2:8" s="3" customFormat="1" ht="15" customHeight="1">
      <c r="B18" s="13" t="s">
        <v>90</v>
      </c>
      <c r="C18" s="54">
        <v>5</v>
      </c>
      <c r="D18" s="54">
        <v>0</v>
      </c>
      <c r="E18" s="54">
        <v>0</v>
      </c>
      <c r="F18" s="54">
        <v>0</v>
      </c>
      <c r="G18" s="54">
        <v>0</v>
      </c>
      <c r="H18" s="2">
        <f t="shared" si="0"/>
        <v>5</v>
      </c>
    </row>
    <row r="19" spans="2:8" s="3" customFormat="1" ht="15" customHeight="1">
      <c r="B19" s="13" t="s">
        <v>91</v>
      </c>
      <c r="C19" s="54">
        <v>139</v>
      </c>
      <c r="D19" s="54">
        <v>96</v>
      </c>
      <c r="E19" s="54">
        <v>280</v>
      </c>
      <c r="F19" s="54">
        <v>161</v>
      </c>
      <c r="G19" s="54">
        <v>128</v>
      </c>
      <c r="H19" s="2">
        <f t="shared" si="0"/>
        <v>804</v>
      </c>
    </row>
    <row r="20" spans="2:8" s="3" customFormat="1" ht="15" customHeight="1">
      <c r="B20" s="13" t="s">
        <v>92</v>
      </c>
      <c r="C20" s="54">
        <v>86</v>
      </c>
      <c r="D20" s="54">
        <v>106</v>
      </c>
      <c r="E20" s="54">
        <v>51</v>
      </c>
      <c r="F20" s="54">
        <v>23</v>
      </c>
      <c r="G20" s="54">
        <v>262</v>
      </c>
      <c r="H20" s="2">
        <f t="shared" si="0"/>
        <v>528</v>
      </c>
    </row>
    <row r="21" spans="2:8" s="3" customFormat="1" ht="15" customHeight="1">
      <c r="B21" s="13" t="s">
        <v>93</v>
      </c>
      <c r="C21" s="54">
        <v>41</v>
      </c>
      <c r="D21" s="54">
        <v>66</v>
      </c>
      <c r="E21" s="54">
        <v>154</v>
      </c>
      <c r="F21" s="54">
        <v>140</v>
      </c>
      <c r="G21" s="54">
        <v>520</v>
      </c>
      <c r="H21" s="2">
        <f t="shared" si="0"/>
        <v>921</v>
      </c>
    </row>
    <row r="22" spans="2:8" s="3" customFormat="1" ht="15" customHeight="1">
      <c r="B22" s="13" t="s">
        <v>94</v>
      </c>
      <c r="C22" s="54">
        <v>13</v>
      </c>
      <c r="D22" s="54">
        <v>15</v>
      </c>
      <c r="E22" s="54">
        <v>59</v>
      </c>
      <c r="F22" s="54">
        <v>35</v>
      </c>
      <c r="G22" s="54">
        <v>115</v>
      </c>
      <c r="H22" s="2">
        <f t="shared" si="0"/>
        <v>237</v>
      </c>
    </row>
    <row r="23" spans="2:8" s="3" customFormat="1" ht="15" customHeight="1">
      <c r="B23" s="13" t="s">
        <v>95</v>
      </c>
      <c r="C23" s="54">
        <v>45</v>
      </c>
      <c r="D23" s="54">
        <v>9</v>
      </c>
      <c r="E23" s="54">
        <v>9</v>
      </c>
      <c r="F23" s="54">
        <v>0</v>
      </c>
      <c r="G23" s="54">
        <v>1</v>
      </c>
      <c r="H23" s="2">
        <f t="shared" si="0"/>
        <v>64</v>
      </c>
    </row>
    <row r="24" spans="2:8" s="3" customFormat="1" ht="15" customHeight="1">
      <c r="B24" s="13" t="s">
        <v>96</v>
      </c>
      <c r="C24" s="54">
        <v>58</v>
      </c>
      <c r="D24" s="54">
        <v>77</v>
      </c>
      <c r="E24" s="54">
        <v>177</v>
      </c>
      <c r="F24" s="54">
        <v>51</v>
      </c>
      <c r="G24" s="54">
        <v>167</v>
      </c>
      <c r="H24" s="2">
        <f t="shared" si="0"/>
        <v>530</v>
      </c>
    </row>
    <row r="25" spans="2:8" s="3" customFormat="1" ht="15" customHeight="1">
      <c r="B25" s="13" t="s">
        <v>97</v>
      </c>
      <c r="C25" s="54">
        <v>10</v>
      </c>
      <c r="D25" s="54">
        <v>25</v>
      </c>
      <c r="E25" s="54">
        <v>42</v>
      </c>
      <c r="F25" s="54">
        <v>61</v>
      </c>
      <c r="G25" s="54">
        <v>198</v>
      </c>
      <c r="H25" s="2">
        <f t="shared" si="0"/>
        <v>336</v>
      </c>
    </row>
    <row r="26" spans="2:8" s="3" customFormat="1" ht="15" customHeight="1">
      <c r="B26" s="13" t="s">
        <v>98</v>
      </c>
      <c r="C26" s="54">
        <v>0</v>
      </c>
      <c r="D26" s="54">
        <v>0</v>
      </c>
      <c r="E26" s="54">
        <v>0</v>
      </c>
      <c r="F26" s="54">
        <v>3</v>
      </c>
      <c r="G26" s="54">
        <v>19</v>
      </c>
      <c r="H26" s="2">
        <f t="shared" si="0"/>
        <v>22</v>
      </c>
    </row>
    <row r="27" spans="2:8" s="3" customFormat="1" ht="15" customHeight="1">
      <c r="B27" s="13" t="s">
        <v>140</v>
      </c>
      <c r="C27" s="54">
        <v>1</v>
      </c>
      <c r="D27" s="54">
        <v>0</v>
      </c>
      <c r="E27" s="54">
        <v>0</v>
      </c>
      <c r="F27" s="54">
        <v>0</v>
      </c>
      <c r="G27" s="54">
        <v>0</v>
      </c>
      <c r="H27" s="2">
        <f t="shared" si="0"/>
        <v>1</v>
      </c>
    </row>
    <row r="28" spans="2:8" s="3" customFormat="1" ht="15" customHeight="1">
      <c r="B28" s="13" t="s">
        <v>99</v>
      </c>
      <c r="C28" s="36">
        <v>0</v>
      </c>
      <c r="D28" s="54">
        <v>5</v>
      </c>
      <c r="E28" s="54">
        <v>39</v>
      </c>
      <c r="F28" s="54">
        <v>7</v>
      </c>
      <c r="G28" s="54">
        <v>17</v>
      </c>
      <c r="H28" s="2">
        <f t="shared" si="0"/>
        <v>68</v>
      </c>
    </row>
    <row r="29" spans="2:8" s="3" customFormat="1" ht="15" customHeight="1">
      <c r="B29" s="13" t="s">
        <v>100</v>
      </c>
      <c r="C29" s="54">
        <v>63</v>
      </c>
      <c r="D29" s="54">
        <v>17</v>
      </c>
      <c r="E29" s="54">
        <v>36</v>
      </c>
      <c r="F29" s="54">
        <v>16</v>
      </c>
      <c r="G29" s="54">
        <v>11</v>
      </c>
      <c r="H29" s="2">
        <f t="shared" si="0"/>
        <v>143</v>
      </c>
    </row>
    <row r="30" spans="2:8" s="3" customFormat="1" ht="15" customHeight="1">
      <c r="B30" s="13" t="s">
        <v>145</v>
      </c>
      <c r="C30" s="54">
        <v>1</v>
      </c>
      <c r="D30" s="54">
        <v>0</v>
      </c>
      <c r="E30" s="54">
        <v>0</v>
      </c>
      <c r="F30" s="54">
        <v>0</v>
      </c>
      <c r="G30" s="54">
        <v>0</v>
      </c>
      <c r="H30" s="2">
        <f t="shared" si="0"/>
        <v>1</v>
      </c>
    </row>
    <row r="31" spans="2:8" s="3" customFormat="1" ht="15" customHeight="1">
      <c r="B31" s="15" t="s">
        <v>101</v>
      </c>
      <c r="C31" s="54">
        <v>50</v>
      </c>
      <c r="D31" s="54">
        <v>2</v>
      </c>
      <c r="E31" s="54">
        <v>0</v>
      </c>
      <c r="F31" s="54">
        <v>2</v>
      </c>
      <c r="G31" s="54">
        <v>0</v>
      </c>
      <c r="H31" s="2">
        <f t="shared" si="0"/>
        <v>54</v>
      </c>
    </row>
    <row r="32" spans="2:8" s="3" customFormat="1" ht="15" customHeight="1">
      <c r="B32" s="15" t="s">
        <v>133</v>
      </c>
      <c r="C32" s="54">
        <v>64</v>
      </c>
      <c r="D32" s="54">
        <v>12</v>
      </c>
      <c r="E32" s="54">
        <v>0</v>
      </c>
      <c r="F32" s="54">
        <v>0</v>
      </c>
      <c r="G32" s="54">
        <v>0</v>
      </c>
      <c r="H32" s="2">
        <f t="shared" si="0"/>
        <v>76</v>
      </c>
    </row>
    <row r="33" spans="2:9" s="3" customFormat="1" ht="14">
      <c r="B33" s="15" t="s">
        <v>102</v>
      </c>
      <c r="C33" s="54">
        <v>238</v>
      </c>
      <c r="D33" s="54">
        <v>61</v>
      </c>
      <c r="E33" s="54">
        <v>38</v>
      </c>
      <c r="F33" s="54">
        <v>14</v>
      </c>
      <c r="G33" s="54">
        <v>23</v>
      </c>
      <c r="H33" s="2">
        <f t="shared" si="0"/>
        <v>374</v>
      </c>
    </row>
    <row r="34" spans="2:9" s="3" customFormat="1" ht="14">
      <c r="B34" s="15" t="s">
        <v>103</v>
      </c>
      <c r="C34" s="54">
        <v>5</v>
      </c>
      <c r="D34" s="54">
        <v>0</v>
      </c>
      <c r="E34" s="54">
        <v>0</v>
      </c>
      <c r="F34" s="54">
        <v>0</v>
      </c>
      <c r="G34" s="54">
        <v>0</v>
      </c>
      <c r="H34" s="2">
        <f t="shared" si="0"/>
        <v>5</v>
      </c>
    </row>
    <row r="35" spans="2:9" s="3" customFormat="1">
      <c r="B35" s="12" t="s">
        <v>13</v>
      </c>
      <c r="C35" s="2">
        <f t="shared" ref="C35:H35" si="1">SUM(C7:C34)</f>
        <v>1089</v>
      </c>
      <c r="D35" s="2">
        <f t="shared" si="1"/>
        <v>864</v>
      </c>
      <c r="E35" s="2">
        <f t="shared" si="1"/>
        <v>1808</v>
      </c>
      <c r="F35" s="2">
        <f t="shared" si="1"/>
        <v>1055</v>
      </c>
      <c r="G35" s="2">
        <f t="shared" si="1"/>
        <v>2220</v>
      </c>
      <c r="H35" s="2">
        <f t="shared" si="1"/>
        <v>7036</v>
      </c>
    </row>
    <row r="36" spans="2:9" s="3" customFormat="1" ht="26.25" customHeight="1">
      <c r="B36" s="1"/>
      <c r="C36" s="1"/>
      <c r="D36" s="1"/>
      <c r="E36" s="1"/>
      <c r="I36" s="38"/>
    </row>
    <row r="37" spans="2:9" s="3" customFormat="1" ht="26.25" customHeight="1">
      <c r="B37" s="28" t="s">
        <v>135</v>
      </c>
      <c r="C37" s="28"/>
      <c r="D37" s="28"/>
      <c r="E37" s="28"/>
      <c r="F37" s="28"/>
      <c r="G37" s="28"/>
      <c r="H37" s="28"/>
      <c r="I37" s="17"/>
    </row>
  </sheetData>
  <mergeCells count="3">
    <mergeCell ref="C5:G5"/>
    <mergeCell ref="B5:B6"/>
    <mergeCell ref="B37:H37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2:I10"/>
  <sheetViews>
    <sheetView workbookViewId="0">
      <selection sqref="A1:XFD1048576"/>
    </sheetView>
  </sheetViews>
  <sheetFormatPr baseColWidth="10" defaultRowHeight="13"/>
  <cols>
    <col min="1" max="1" width="5.6640625" style="6" customWidth="1"/>
    <col min="2" max="2" width="17.33203125" style="45" bestFit="1" customWidth="1"/>
    <col min="3" max="3" width="19.5" style="5" bestFit="1" customWidth="1"/>
    <col min="4" max="16384" width="10.83203125" style="6"/>
  </cols>
  <sheetData>
    <row r="2" spans="2:9" ht="20">
      <c r="I2" s="46" t="s">
        <v>165</v>
      </c>
    </row>
    <row r="3" spans="2:9" ht="20">
      <c r="B3" s="45" t="s">
        <v>56</v>
      </c>
      <c r="C3" s="47" t="s">
        <v>57</v>
      </c>
      <c r="I3" s="46" t="s">
        <v>147</v>
      </c>
    </row>
    <row r="4" spans="2:9" ht="14">
      <c r="B4" s="48" t="s">
        <v>69</v>
      </c>
      <c r="C4" s="9">
        <f>'CUADRO 2.7'!C35</f>
        <v>1089</v>
      </c>
    </row>
    <row r="5" spans="2:9" ht="14">
      <c r="B5" s="48" t="s">
        <v>74</v>
      </c>
      <c r="C5" s="9">
        <f>'CUADRO 2.7'!D35</f>
        <v>864</v>
      </c>
    </row>
    <row r="6" spans="2:9" ht="14">
      <c r="B6" s="48" t="s">
        <v>75</v>
      </c>
      <c r="C6" s="9">
        <f>'CUADRO 2.7'!E35</f>
        <v>1808</v>
      </c>
    </row>
    <row r="7" spans="2:9" ht="14">
      <c r="B7" s="48" t="s">
        <v>76</v>
      </c>
      <c r="C7" s="9">
        <f>'CUADRO 2.7'!F35</f>
        <v>1055</v>
      </c>
    </row>
    <row r="8" spans="2:9" ht="14">
      <c r="B8" s="48" t="s">
        <v>70</v>
      </c>
      <c r="C8" s="9">
        <f>'CUADRO 2.7'!G35</f>
        <v>2220</v>
      </c>
    </row>
    <row r="9" spans="2:9">
      <c r="B9" s="45" t="s">
        <v>13</v>
      </c>
      <c r="C9" s="9">
        <f>SUM(C4:C8)</f>
        <v>7036</v>
      </c>
    </row>
    <row r="10" spans="2:9">
      <c r="C10" s="9"/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J516"/>
  <sheetViews>
    <sheetView workbookViewId="0">
      <selection activeCell="B39" sqref="B39"/>
    </sheetView>
  </sheetViews>
  <sheetFormatPr baseColWidth="10" defaultColWidth="11" defaultRowHeight="13"/>
  <cols>
    <col min="1" max="1" width="11" style="43"/>
    <col min="2" max="2" width="12" style="43" bestFit="1" customWidth="1"/>
    <col min="3" max="4" width="12" style="6" bestFit="1" customWidth="1"/>
    <col min="5" max="5" width="12.33203125" style="6" bestFit="1" customWidth="1"/>
    <col min="6" max="6" width="13.6640625" style="6" bestFit="1" customWidth="1"/>
    <col min="7" max="7" width="12.5" style="6" bestFit="1" customWidth="1"/>
    <col min="8" max="16384" width="11" style="6"/>
  </cols>
  <sheetData>
    <row r="1" spans="1:10" ht="15" customHeight="1">
      <c r="A1" s="39"/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</row>
    <row r="3" spans="1:10" ht="15" customHeight="1">
      <c r="A3" s="39"/>
      <c r="B3" s="40"/>
      <c r="C3" s="40"/>
      <c r="D3" s="40"/>
      <c r="E3" s="40"/>
      <c r="F3" s="40"/>
      <c r="G3" s="40"/>
      <c r="H3" s="40"/>
      <c r="I3" s="40"/>
    </row>
    <row r="4" spans="1:10" ht="15" customHeight="1">
      <c r="A4" s="41"/>
      <c r="B4" s="42"/>
      <c r="C4" s="42"/>
      <c r="D4" s="42"/>
      <c r="E4" s="42"/>
      <c r="F4" s="42"/>
      <c r="G4" s="42"/>
      <c r="H4" s="42"/>
      <c r="I4" s="42"/>
      <c r="J4" s="42"/>
    </row>
    <row r="5" spans="1:10" ht="12.75" customHeight="1"/>
    <row r="6" spans="1:10">
      <c r="A6" s="44"/>
    </row>
    <row r="7" spans="1:10">
      <c r="A7" s="44"/>
    </row>
    <row r="8" spans="1:10">
      <c r="A8" s="44"/>
    </row>
    <row r="9" spans="1:10">
      <c r="A9" s="44"/>
    </row>
    <row r="10" spans="1:10">
      <c r="A10" s="44"/>
    </row>
    <row r="11" spans="1:10">
      <c r="A11" s="44"/>
    </row>
    <row r="12" spans="1:10">
      <c r="A12" s="44"/>
    </row>
    <row r="13" spans="1:10">
      <c r="A13" s="44"/>
    </row>
    <row r="14" spans="1:10">
      <c r="A14" s="44"/>
    </row>
    <row r="15" spans="1:10">
      <c r="A15" s="44"/>
    </row>
    <row r="16" spans="1:10">
      <c r="A16" s="44"/>
    </row>
    <row r="17" spans="1:2">
      <c r="A17" s="44"/>
    </row>
    <row r="18" spans="1:2">
      <c r="A18" s="44"/>
    </row>
    <row r="19" spans="1:2">
      <c r="A19" s="44"/>
    </row>
    <row r="20" spans="1:2">
      <c r="A20" s="44"/>
    </row>
    <row r="21" spans="1:2">
      <c r="A21" s="44"/>
    </row>
    <row r="22" spans="1:2">
      <c r="A22" s="44"/>
    </row>
    <row r="23" spans="1:2">
      <c r="A23" s="44"/>
    </row>
    <row r="24" spans="1:2">
      <c r="A24" s="44"/>
    </row>
    <row r="25" spans="1:2">
      <c r="A25" s="44"/>
    </row>
    <row r="26" spans="1:2">
      <c r="A26" s="44"/>
    </row>
    <row r="27" spans="1:2">
      <c r="A27" s="44"/>
    </row>
    <row r="28" spans="1:2">
      <c r="A28" s="44"/>
    </row>
    <row r="29" spans="1:2">
      <c r="A29" s="44"/>
    </row>
    <row r="30" spans="1:2" ht="57" customHeight="1">
      <c r="A30" s="44"/>
    </row>
    <row r="31" spans="1:2">
      <c r="A31" s="44"/>
      <c r="B31" s="29" t="s">
        <v>131</v>
      </c>
    </row>
    <row r="32" spans="1:2">
      <c r="A32" s="44"/>
      <c r="B32" s="29" t="s">
        <v>130</v>
      </c>
    </row>
    <row r="33" spans="1:2">
      <c r="A33" s="44"/>
      <c r="B33" s="29" t="s">
        <v>132</v>
      </c>
    </row>
    <row r="34" spans="1:2">
      <c r="A34" s="44"/>
      <c r="B34" s="29" t="s">
        <v>137</v>
      </c>
    </row>
    <row r="35" spans="1:2">
      <c r="A35" s="44"/>
      <c r="B35" s="3" t="s">
        <v>129</v>
      </c>
    </row>
    <row r="36" spans="1:2">
      <c r="A36" s="44"/>
    </row>
    <row r="37" spans="1:2">
      <c r="A37" s="44"/>
    </row>
    <row r="38" spans="1:2">
      <c r="A38" s="44"/>
    </row>
    <row r="39" spans="1:2">
      <c r="A39" s="44"/>
    </row>
    <row r="40" spans="1:2">
      <c r="A40" s="44"/>
    </row>
    <row r="41" spans="1:2">
      <c r="A41" s="44"/>
    </row>
    <row r="42" spans="1:2">
      <c r="A42" s="44"/>
    </row>
    <row r="43" spans="1:2">
      <c r="A43" s="44"/>
    </row>
    <row r="44" spans="1:2">
      <c r="A44" s="44"/>
    </row>
    <row r="45" spans="1:2">
      <c r="A45" s="44"/>
    </row>
    <row r="46" spans="1:2">
      <c r="A46" s="44"/>
    </row>
    <row r="47" spans="1:2">
      <c r="A47" s="44"/>
    </row>
    <row r="48" spans="1:2">
      <c r="A48" s="44"/>
    </row>
    <row r="49" spans="1:1">
      <c r="A49" s="44"/>
    </row>
    <row r="50" spans="1:1">
      <c r="A50" s="44"/>
    </row>
    <row r="51" spans="1:1">
      <c r="A51" s="44"/>
    </row>
    <row r="52" spans="1:1">
      <c r="A52" s="44"/>
    </row>
    <row r="53" spans="1:1">
      <c r="A53" s="44"/>
    </row>
    <row r="54" spans="1:1">
      <c r="A54" s="44"/>
    </row>
    <row r="55" spans="1:1">
      <c r="A55" s="44"/>
    </row>
    <row r="56" spans="1:1">
      <c r="A56" s="44"/>
    </row>
    <row r="57" spans="1:1">
      <c r="A57" s="44"/>
    </row>
    <row r="58" spans="1:1">
      <c r="A58" s="44"/>
    </row>
    <row r="59" spans="1:1">
      <c r="A59" s="44"/>
    </row>
    <row r="60" spans="1:1">
      <c r="A60" s="44"/>
    </row>
    <row r="61" spans="1:1">
      <c r="A61" s="44"/>
    </row>
    <row r="62" spans="1:1">
      <c r="A62" s="44"/>
    </row>
    <row r="63" spans="1:1">
      <c r="A63" s="44"/>
    </row>
    <row r="64" spans="1:1">
      <c r="A64" s="44"/>
    </row>
    <row r="65" spans="1:1">
      <c r="A65" s="44"/>
    </row>
    <row r="66" spans="1:1">
      <c r="A66" s="44"/>
    </row>
    <row r="67" spans="1:1">
      <c r="A67" s="44"/>
    </row>
    <row r="68" spans="1:1">
      <c r="A68" s="44"/>
    </row>
    <row r="69" spans="1:1">
      <c r="A69" s="44"/>
    </row>
    <row r="70" spans="1:1">
      <c r="A70" s="44"/>
    </row>
    <row r="71" spans="1:1">
      <c r="A71" s="44"/>
    </row>
    <row r="72" spans="1:1">
      <c r="A72" s="44"/>
    </row>
    <row r="73" spans="1:1">
      <c r="A73" s="44"/>
    </row>
    <row r="74" spans="1:1">
      <c r="A74" s="44"/>
    </row>
    <row r="75" spans="1:1">
      <c r="A75" s="44"/>
    </row>
    <row r="76" spans="1:1">
      <c r="A76" s="44"/>
    </row>
    <row r="77" spans="1:1">
      <c r="A77" s="44"/>
    </row>
    <row r="78" spans="1:1">
      <c r="A78" s="44"/>
    </row>
    <row r="79" spans="1:1">
      <c r="A79" s="44"/>
    </row>
    <row r="80" spans="1:1">
      <c r="A80" s="44"/>
    </row>
    <row r="81" spans="1:1">
      <c r="A81" s="44"/>
    </row>
    <row r="82" spans="1:1">
      <c r="A82" s="44"/>
    </row>
    <row r="83" spans="1:1">
      <c r="A83" s="44"/>
    </row>
    <row r="84" spans="1:1">
      <c r="A84" s="44"/>
    </row>
    <row r="85" spans="1:1">
      <c r="A85" s="44"/>
    </row>
    <row r="86" spans="1:1">
      <c r="A86" s="44"/>
    </row>
    <row r="87" spans="1:1">
      <c r="A87" s="44"/>
    </row>
    <row r="88" spans="1:1">
      <c r="A88" s="44"/>
    </row>
    <row r="89" spans="1:1">
      <c r="A89" s="44"/>
    </row>
    <row r="90" spans="1:1">
      <c r="A90" s="44"/>
    </row>
    <row r="91" spans="1:1">
      <c r="A91" s="44"/>
    </row>
    <row r="92" spans="1:1">
      <c r="A92" s="44"/>
    </row>
    <row r="93" spans="1:1">
      <c r="A93" s="44"/>
    </row>
    <row r="94" spans="1:1">
      <c r="A94" s="44"/>
    </row>
    <row r="95" spans="1:1">
      <c r="A95" s="44"/>
    </row>
    <row r="96" spans="1:1">
      <c r="A96" s="44"/>
    </row>
    <row r="97" spans="1:1">
      <c r="A97" s="44"/>
    </row>
    <row r="98" spans="1:1">
      <c r="A98" s="44"/>
    </row>
    <row r="99" spans="1:1">
      <c r="A99" s="44"/>
    </row>
    <row r="100" spans="1:1">
      <c r="A100" s="44"/>
    </row>
    <row r="101" spans="1:1">
      <c r="A101" s="44"/>
    </row>
    <row r="102" spans="1:1">
      <c r="A102" s="44"/>
    </row>
    <row r="103" spans="1:1">
      <c r="A103" s="44"/>
    </row>
    <row r="104" spans="1:1">
      <c r="A104" s="44"/>
    </row>
    <row r="105" spans="1:1">
      <c r="A105" s="44"/>
    </row>
    <row r="106" spans="1:1">
      <c r="A106" s="44"/>
    </row>
    <row r="107" spans="1:1">
      <c r="A107" s="44"/>
    </row>
    <row r="108" spans="1:1">
      <c r="A108" s="44"/>
    </row>
    <row r="109" spans="1:1">
      <c r="A109" s="44"/>
    </row>
    <row r="110" spans="1:1">
      <c r="A110" s="44"/>
    </row>
    <row r="111" spans="1:1">
      <c r="A111" s="44"/>
    </row>
    <row r="112" spans="1:1">
      <c r="A112" s="44"/>
    </row>
    <row r="113" spans="1:1">
      <c r="A113" s="44"/>
    </row>
    <row r="114" spans="1:1">
      <c r="A114" s="44"/>
    </row>
    <row r="115" spans="1:1">
      <c r="A115" s="44"/>
    </row>
    <row r="116" spans="1:1">
      <c r="A116" s="44"/>
    </row>
    <row r="117" spans="1:1">
      <c r="A117" s="44"/>
    </row>
    <row r="118" spans="1:1">
      <c r="A118" s="44"/>
    </row>
    <row r="119" spans="1:1">
      <c r="A119" s="44"/>
    </row>
    <row r="120" spans="1:1">
      <c r="A120" s="44"/>
    </row>
    <row r="121" spans="1:1">
      <c r="A121" s="44"/>
    </row>
    <row r="122" spans="1:1">
      <c r="A122" s="44"/>
    </row>
    <row r="123" spans="1:1">
      <c r="A123" s="44"/>
    </row>
    <row r="124" spans="1:1">
      <c r="A124" s="44"/>
    </row>
    <row r="125" spans="1:1">
      <c r="A125" s="44"/>
    </row>
    <row r="126" spans="1:1">
      <c r="A126" s="44"/>
    </row>
    <row r="127" spans="1:1">
      <c r="A127" s="44"/>
    </row>
    <row r="128" spans="1:1">
      <c r="A128" s="44"/>
    </row>
    <row r="129" spans="1:1">
      <c r="A129" s="44"/>
    </row>
    <row r="130" spans="1:1">
      <c r="A130" s="44"/>
    </row>
    <row r="131" spans="1:1">
      <c r="A131" s="44"/>
    </row>
    <row r="132" spans="1:1">
      <c r="A132" s="44"/>
    </row>
    <row r="133" spans="1:1">
      <c r="A133" s="44"/>
    </row>
    <row r="134" spans="1:1">
      <c r="A134" s="44"/>
    </row>
    <row r="135" spans="1:1">
      <c r="A135" s="44"/>
    </row>
    <row r="136" spans="1:1">
      <c r="A136" s="44"/>
    </row>
    <row r="137" spans="1:1">
      <c r="A137" s="44"/>
    </row>
    <row r="138" spans="1:1">
      <c r="A138" s="44"/>
    </row>
    <row r="139" spans="1:1">
      <c r="A139" s="44"/>
    </row>
    <row r="140" spans="1:1">
      <c r="A140" s="44"/>
    </row>
    <row r="141" spans="1:1">
      <c r="A141" s="44"/>
    </row>
    <row r="142" spans="1:1">
      <c r="A142" s="44"/>
    </row>
    <row r="143" spans="1:1">
      <c r="A143" s="44"/>
    </row>
    <row r="144" spans="1:1">
      <c r="A144" s="44"/>
    </row>
    <row r="145" spans="1:1">
      <c r="A145" s="44"/>
    </row>
    <row r="146" spans="1:1">
      <c r="A146" s="44"/>
    </row>
    <row r="147" spans="1:1">
      <c r="A147" s="44"/>
    </row>
    <row r="148" spans="1:1">
      <c r="A148" s="44"/>
    </row>
    <row r="149" spans="1:1">
      <c r="A149" s="44"/>
    </row>
    <row r="150" spans="1:1">
      <c r="A150" s="44"/>
    </row>
    <row r="151" spans="1:1">
      <c r="A151" s="44"/>
    </row>
    <row r="152" spans="1:1">
      <c r="A152" s="44"/>
    </row>
    <row r="153" spans="1:1">
      <c r="A153" s="44"/>
    </row>
    <row r="154" spans="1:1">
      <c r="A154" s="44"/>
    </row>
    <row r="155" spans="1:1">
      <c r="A155" s="44"/>
    </row>
    <row r="156" spans="1:1">
      <c r="A156" s="44"/>
    </row>
    <row r="157" spans="1:1">
      <c r="A157" s="44"/>
    </row>
    <row r="158" spans="1:1">
      <c r="A158" s="44"/>
    </row>
    <row r="159" spans="1:1">
      <c r="A159" s="44"/>
    </row>
    <row r="160" spans="1:1">
      <c r="A160" s="44"/>
    </row>
    <row r="161" spans="1:1">
      <c r="A161" s="44"/>
    </row>
    <row r="162" spans="1:1">
      <c r="A162" s="44"/>
    </row>
    <row r="163" spans="1:1">
      <c r="A163" s="44"/>
    </row>
    <row r="164" spans="1:1">
      <c r="A164" s="44"/>
    </row>
    <row r="165" spans="1:1">
      <c r="A165" s="44"/>
    </row>
    <row r="166" spans="1:1">
      <c r="A166" s="44"/>
    </row>
    <row r="167" spans="1:1">
      <c r="A167" s="44"/>
    </row>
    <row r="168" spans="1:1">
      <c r="A168" s="44"/>
    </row>
    <row r="169" spans="1:1">
      <c r="A169" s="44"/>
    </row>
    <row r="170" spans="1:1">
      <c r="A170" s="44"/>
    </row>
    <row r="171" spans="1:1">
      <c r="A171" s="44"/>
    </row>
    <row r="172" spans="1:1">
      <c r="A172" s="44"/>
    </row>
    <row r="173" spans="1:1">
      <c r="A173" s="44"/>
    </row>
    <row r="174" spans="1:1">
      <c r="A174" s="44"/>
    </row>
    <row r="175" spans="1:1">
      <c r="A175" s="44"/>
    </row>
    <row r="176" spans="1:1">
      <c r="A176" s="44"/>
    </row>
    <row r="177" spans="1:1">
      <c r="A177" s="44"/>
    </row>
    <row r="178" spans="1:1">
      <c r="A178" s="44"/>
    </row>
    <row r="179" spans="1:1">
      <c r="A179" s="44"/>
    </row>
    <row r="180" spans="1:1">
      <c r="A180" s="44"/>
    </row>
    <row r="181" spans="1:1">
      <c r="A181" s="44"/>
    </row>
    <row r="182" spans="1:1">
      <c r="A182" s="44"/>
    </row>
    <row r="183" spans="1:1">
      <c r="A183" s="44"/>
    </row>
    <row r="184" spans="1:1">
      <c r="A184" s="44"/>
    </row>
    <row r="185" spans="1:1">
      <c r="A185" s="44"/>
    </row>
    <row r="186" spans="1:1">
      <c r="A186" s="44"/>
    </row>
    <row r="187" spans="1:1">
      <c r="A187" s="44"/>
    </row>
    <row r="188" spans="1:1">
      <c r="A188" s="44"/>
    </row>
    <row r="189" spans="1:1">
      <c r="A189" s="44"/>
    </row>
    <row r="190" spans="1:1">
      <c r="A190" s="44"/>
    </row>
    <row r="191" spans="1:1">
      <c r="A191" s="44"/>
    </row>
    <row r="192" spans="1:1">
      <c r="A192" s="44"/>
    </row>
    <row r="193" spans="1:1">
      <c r="A193" s="44"/>
    </row>
    <row r="194" spans="1:1">
      <c r="A194" s="44"/>
    </row>
    <row r="195" spans="1:1">
      <c r="A195" s="44"/>
    </row>
    <row r="196" spans="1:1">
      <c r="A196" s="44"/>
    </row>
    <row r="197" spans="1:1">
      <c r="A197" s="44"/>
    </row>
    <row r="198" spans="1:1">
      <c r="A198" s="44"/>
    </row>
    <row r="199" spans="1:1">
      <c r="A199" s="44"/>
    </row>
    <row r="200" spans="1:1">
      <c r="A200" s="44"/>
    </row>
    <row r="201" spans="1:1">
      <c r="A201" s="44"/>
    </row>
    <row r="202" spans="1:1">
      <c r="A202" s="44"/>
    </row>
    <row r="203" spans="1:1">
      <c r="A203" s="44"/>
    </row>
    <row r="204" spans="1:1">
      <c r="A204" s="44"/>
    </row>
    <row r="205" spans="1:1">
      <c r="A205" s="44"/>
    </row>
    <row r="206" spans="1:1">
      <c r="A206" s="44"/>
    </row>
    <row r="207" spans="1:1">
      <c r="A207" s="44"/>
    </row>
    <row r="208" spans="1:1">
      <c r="A208" s="44"/>
    </row>
    <row r="209" spans="1:1">
      <c r="A209" s="44"/>
    </row>
    <row r="210" spans="1:1">
      <c r="A210" s="44"/>
    </row>
    <row r="211" spans="1:1">
      <c r="A211" s="44"/>
    </row>
    <row r="212" spans="1:1">
      <c r="A212" s="44"/>
    </row>
    <row r="213" spans="1:1">
      <c r="A213" s="44"/>
    </row>
    <row r="214" spans="1:1">
      <c r="A214" s="44"/>
    </row>
    <row r="215" spans="1:1">
      <c r="A215" s="44"/>
    </row>
    <row r="216" spans="1:1">
      <c r="A216" s="44"/>
    </row>
    <row r="217" spans="1:1">
      <c r="A217" s="44"/>
    </row>
    <row r="218" spans="1:1">
      <c r="A218" s="44"/>
    </row>
    <row r="219" spans="1:1">
      <c r="A219" s="44"/>
    </row>
    <row r="220" spans="1:1">
      <c r="A220" s="44"/>
    </row>
    <row r="221" spans="1:1">
      <c r="A221" s="44"/>
    </row>
    <row r="222" spans="1:1">
      <c r="A222" s="44"/>
    </row>
    <row r="223" spans="1:1">
      <c r="A223" s="44"/>
    </row>
    <row r="224" spans="1:1">
      <c r="A224" s="44"/>
    </row>
    <row r="225" spans="1:1">
      <c r="A225" s="44"/>
    </row>
    <row r="226" spans="1:1">
      <c r="A226" s="44"/>
    </row>
    <row r="227" spans="1:1">
      <c r="A227" s="44"/>
    </row>
    <row r="228" spans="1:1">
      <c r="A228" s="44"/>
    </row>
    <row r="229" spans="1:1">
      <c r="A229" s="44"/>
    </row>
    <row r="230" spans="1:1">
      <c r="A230" s="44"/>
    </row>
    <row r="231" spans="1:1">
      <c r="A231" s="44"/>
    </row>
    <row r="232" spans="1:1">
      <c r="A232" s="44"/>
    </row>
    <row r="233" spans="1:1">
      <c r="A233" s="44"/>
    </row>
    <row r="234" spans="1:1">
      <c r="A234" s="44"/>
    </row>
    <row r="235" spans="1:1">
      <c r="A235" s="44"/>
    </row>
    <row r="236" spans="1:1">
      <c r="A236" s="44"/>
    </row>
    <row r="237" spans="1:1">
      <c r="A237" s="44"/>
    </row>
    <row r="238" spans="1:1">
      <c r="A238" s="44"/>
    </row>
    <row r="239" spans="1:1">
      <c r="A239" s="44"/>
    </row>
    <row r="240" spans="1:1">
      <c r="A240" s="44"/>
    </row>
    <row r="241" spans="1:1">
      <c r="A241" s="44"/>
    </row>
    <row r="242" spans="1:1">
      <c r="A242" s="44"/>
    </row>
    <row r="243" spans="1:1">
      <c r="A243" s="44"/>
    </row>
    <row r="244" spans="1:1">
      <c r="A244" s="44"/>
    </row>
    <row r="245" spans="1:1">
      <c r="A245" s="44"/>
    </row>
    <row r="246" spans="1:1">
      <c r="A246" s="44"/>
    </row>
    <row r="247" spans="1:1">
      <c r="A247" s="44"/>
    </row>
    <row r="248" spans="1:1">
      <c r="A248" s="44"/>
    </row>
    <row r="249" spans="1:1">
      <c r="A249" s="44"/>
    </row>
    <row r="250" spans="1:1">
      <c r="A250" s="44"/>
    </row>
    <row r="251" spans="1:1">
      <c r="A251" s="44"/>
    </row>
    <row r="252" spans="1:1">
      <c r="A252" s="44"/>
    </row>
    <row r="253" spans="1:1">
      <c r="A253" s="44"/>
    </row>
    <row r="254" spans="1:1">
      <c r="A254" s="44"/>
    </row>
    <row r="255" spans="1:1">
      <c r="A255" s="44"/>
    </row>
    <row r="256" spans="1:1">
      <c r="A256" s="44"/>
    </row>
    <row r="257" spans="1:1">
      <c r="A257" s="44"/>
    </row>
    <row r="258" spans="1:1">
      <c r="A258" s="44"/>
    </row>
    <row r="259" spans="1:1">
      <c r="A259" s="44"/>
    </row>
    <row r="260" spans="1:1">
      <c r="A260" s="44"/>
    </row>
    <row r="261" spans="1:1">
      <c r="A261" s="44"/>
    </row>
    <row r="262" spans="1:1">
      <c r="A262" s="44"/>
    </row>
    <row r="263" spans="1:1">
      <c r="A263" s="44"/>
    </row>
    <row r="264" spans="1:1">
      <c r="A264" s="44"/>
    </row>
    <row r="265" spans="1:1">
      <c r="A265" s="44"/>
    </row>
    <row r="266" spans="1:1">
      <c r="A266" s="44"/>
    </row>
    <row r="267" spans="1:1">
      <c r="A267" s="44"/>
    </row>
    <row r="268" spans="1:1">
      <c r="A268" s="44"/>
    </row>
    <row r="269" spans="1:1">
      <c r="A269" s="44"/>
    </row>
    <row r="270" spans="1:1">
      <c r="A270" s="44"/>
    </row>
    <row r="271" spans="1:1">
      <c r="A271" s="44"/>
    </row>
    <row r="272" spans="1:1">
      <c r="A272" s="44"/>
    </row>
    <row r="273" spans="1:1">
      <c r="A273" s="44"/>
    </row>
    <row r="274" spans="1:1">
      <c r="A274" s="44"/>
    </row>
    <row r="275" spans="1:1">
      <c r="A275" s="44"/>
    </row>
    <row r="276" spans="1:1">
      <c r="A276" s="44"/>
    </row>
    <row r="277" spans="1:1">
      <c r="A277" s="44"/>
    </row>
    <row r="278" spans="1:1">
      <c r="A278" s="44"/>
    </row>
    <row r="279" spans="1:1">
      <c r="A279" s="44"/>
    </row>
    <row r="280" spans="1:1">
      <c r="A280" s="44"/>
    </row>
    <row r="281" spans="1:1">
      <c r="A281" s="44"/>
    </row>
    <row r="282" spans="1:1">
      <c r="A282" s="44"/>
    </row>
    <row r="283" spans="1:1">
      <c r="A283" s="44"/>
    </row>
    <row r="284" spans="1:1">
      <c r="A284" s="44"/>
    </row>
    <row r="285" spans="1:1">
      <c r="A285" s="44"/>
    </row>
    <row r="286" spans="1:1">
      <c r="A286" s="44"/>
    </row>
    <row r="287" spans="1:1">
      <c r="A287" s="44"/>
    </row>
    <row r="288" spans="1:1">
      <c r="A288" s="44"/>
    </row>
    <row r="289" spans="1:1">
      <c r="A289" s="44"/>
    </row>
    <row r="290" spans="1:1">
      <c r="A290" s="44"/>
    </row>
    <row r="291" spans="1:1">
      <c r="A291" s="44"/>
    </row>
    <row r="292" spans="1:1">
      <c r="A292" s="44"/>
    </row>
    <row r="293" spans="1:1">
      <c r="A293" s="44"/>
    </row>
    <row r="294" spans="1:1">
      <c r="A294" s="44"/>
    </row>
    <row r="295" spans="1:1">
      <c r="A295" s="44"/>
    </row>
    <row r="296" spans="1:1">
      <c r="A296" s="44"/>
    </row>
    <row r="297" spans="1:1">
      <c r="A297" s="44"/>
    </row>
    <row r="298" spans="1:1">
      <c r="A298" s="44"/>
    </row>
    <row r="299" spans="1:1">
      <c r="A299" s="44"/>
    </row>
    <row r="300" spans="1:1">
      <c r="A300" s="44"/>
    </row>
    <row r="301" spans="1:1">
      <c r="A301" s="44"/>
    </row>
    <row r="302" spans="1:1">
      <c r="A302" s="44"/>
    </row>
    <row r="303" spans="1:1">
      <c r="A303" s="44"/>
    </row>
    <row r="304" spans="1:1">
      <c r="A304" s="44"/>
    </row>
    <row r="305" spans="1:1">
      <c r="A305" s="44"/>
    </row>
    <row r="306" spans="1:1">
      <c r="A306" s="44"/>
    </row>
    <row r="307" spans="1:1">
      <c r="A307" s="44"/>
    </row>
    <row r="308" spans="1:1">
      <c r="A308" s="44"/>
    </row>
    <row r="309" spans="1:1">
      <c r="A309" s="44"/>
    </row>
    <row r="310" spans="1:1">
      <c r="A310" s="44"/>
    </row>
    <row r="311" spans="1:1">
      <c r="A311" s="44"/>
    </row>
    <row r="312" spans="1:1">
      <c r="A312" s="44"/>
    </row>
    <row r="313" spans="1:1">
      <c r="A313" s="44"/>
    </row>
    <row r="314" spans="1:1">
      <c r="A314" s="44"/>
    </row>
    <row r="315" spans="1:1">
      <c r="A315" s="44"/>
    </row>
    <row r="316" spans="1:1">
      <c r="A316" s="44"/>
    </row>
    <row r="317" spans="1:1">
      <c r="A317" s="44"/>
    </row>
    <row r="318" spans="1:1">
      <c r="A318" s="44"/>
    </row>
    <row r="319" spans="1:1">
      <c r="A319" s="44"/>
    </row>
    <row r="320" spans="1:1">
      <c r="A320" s="44"/>
    </row>
    <row r="321" spans="1:1">
      <c r="A321" s="44"/>
    </row>
    <row r="322" spans="1:1">
      <c r="A322" s="44"/>
    </row>
    <row r="323" spans="1:1">
      <c r="A323" s="44"/>
    </row>
    <row r="324" spans="1:1">
      <c r="A324" s="44"/>
    </row>
    <row r="325" spans="1:1">
      <c r="A325" s="44"/>
    </row>
    <row r="326" spans="1:1">
      <c r="A326" s="44"/>
    </row>
    <row r="327" spans="1:1">
      <c r="A327" s="44"/>
    </row>
    <row r="328" spans="1:1">
      <c r="A328" s="44"/>
    </row>
    <row r="329" spans="1:1">
      <c r="A329" s="44"/>
    </row>
    <row r="330" spans="1:1">
      <c r="A330" s="44"/>
    </row>
    <row r="331" spans="1:1">
      <c r="A331" s="44"/>
    </row>
    <row r="332" spans="1:1">
      <c r="A332" s="44"/>
    </row>
    <row r="333" spans="1:1">
      <c r="A333" s="44"/>
    </row>
    <row r="334" spans="1:1">
      <c r="A334" s="44"/>
    </row>
    <row r="335" spans="1:1">
      <c r="A335" s="44"/>
    </row>
    <row r="336" spans="1:1">
      <c r="A336" s="44"/>
    </row>
    <row r="337" spans="1:1">
      <c r="A337" s="44"/>
    </row>
    <row r="338" spans="1:1">
      <c r="A338" s="44"/>
    </row>
    <row r="339" spans="1:1">
      <c r="A339" s="44"/>
    </row>
    <row r="340" spans="1:1">
      <c r="A340" s="44"/>
    </row>
    <row r="341" spans="1:1">
      <c r="A341" s="44"/>
    </row>
    <row r="342" spans="1:1">
      <c r="A342" s="44"/>
    </row>
    <row r="343" spans="1:1">
      <c r="A343" s="44"/>
    </row>
    <row r="344" spans="1:1">
      <c r="A344" s="44"/>
    </row>
    <row r="345" spans="1:1">
      <c r="A345" s="44"/>
    </row>
    <row r="346" spans="1:1">
      <c r="A346" s="44"/>
    </row>
    <row r="347" spans="1:1">
      <c r="A347" s="44"/>
    </row>
    <row r="348" spans="1:1">
      <c r="A348" s="44"/>
    </row>
    <row r="349" spans="1:1">
      <c r="A349" s="44"/>
    </row>
    <row r="350" spans="1:1">
      <c r="A350" s="44"/>
    </row>
    <row r="351" spans="1:1">
      <c r="A351" s="44"/>
    </row>
    <row r="352" spans="1:1">
      <c r="A352" s="44"/>
    </row>
    <row r="353" spans="1:1">
      <c r="A353" s="44"/>
    </row>
    <row r="354" spans="1:1">
      <c r="A354" s="44"/>
    </row>
    <row r="355" spans="1:1">
      <c r="A355" s="44"/>
    </row>
    <row r="356" spans="1:1">
      <c r="A356" s="44"/>
    </row>
    <row r="357" spans="1:1">
      <c r="A357" s="44"/>
    </row>
    <row r="358" spans="1:1">
      <c r="A358" s="44"/>
    </row>
    <row r="359" spans="1:1">
      <c r="A359" s="44"/>
    </row>
    <row r="360" spans="1:1">
      <c r="A360" s="44"/>
    </row>
    <row r="361" spans="1:1">
      <c r="A361" s="44"/>
    </row>
    <row r="362" spans="1:1">
      <c r="A362" s="44"/>
    </row>
    <row r="363" spans="1:1">
      <c r="A363" s="44"/>
    </row>
    <row r="364" spans="1:1">
      <c r="A364" s="44"/>
    </row>
    <row r="365" spans="1:1">
      <c r="A365" s="44"/>
    </row>
    <row r="366" spans="1:1">
      <c r="A366" s="44"/>
    </row>
    <row r="367" spans="1:1">
      <c r="A367" s="44"/>
    </row>
    <row r="368" spans="1:1">
      <c r="A368" s="44"/>
    </row>
    <row r="369" spans="1:1">
      <c r="A369" s="44"/>
    </row>
    <row r="370" spans="1:1">
      <c r="A370" s="44"/>
    </row>
    <row r="371" spans="1:1">
      <c r="A371" s="44"/>
    </row>
    <row r="372" spans="1:1">
      <c r="A372" s="44"/>
    </row>
    <row r="373" spans="1:1">
      <c r="A373" s="44"/>
    </row>
    <row r="374" spans="1:1">
      <c r="A374" s="44"/>
    </row>
    <row r="375" spans="1:1">
      <c r="A375" s="44"/>
    </row>
    <row r="376" spans="1:1">
      <c r="A376" s="44"/>
    </row>
    <row r="377" spans="1:1">
      <c r="A377" s="44"/>
    </row>
    <row r="378" spans="1:1">
      <c r="A378" s="44"/>
    </row>
    <row r="379" spans="1:1">
      <c r="A379" s="44"/>
    </row>
    <row r="380" spans="1:1">
      <c r="A380" s="44"/>
    </row>
    <row r="381" spans="1:1">
      <c r="A381" s="44"/>
    </row>
    <row r="382" spans="1:1">
      <c r="A382" s="44"/>
    </row>
    <row r="383" spans="1:1">
      <c r="A383" s="44"/>
    </row>
    <row r="384" spans="1:1">
      <c r="A384" s="44"/>
    </row>
    <row r="385" spans="1:1">
      <c r="A385" s="44"/>
    </row>
    <row r="386" spans="1:1">
      <c r="A386" s="44"/>
    </row>
    <row r="387" spans="1:1">
      <c r="A387" s="44"/>
    </row>
    <row r="388" spans="1:1">
      <c r="A388" s="44"/>
    </row>
    <row r="389" spans="1:1">
      <c r="A389" s="44"/>
    </row>
    <row r="390" spans="1:1">
      <c r="A390" s="44"/>
    </row>
    <row r="391" spans="1:1">
      <c r="A391" s="44"/>
    </row>
    <row r="392" spans="1:1">
      <c r="A392" s="44"/>
    </row>
    <row r="393" spans="1:1">
      <c r="A393" s="44"/>
    </row>
    <row r="394" spans="1:1">
      <c r="A394" s="44"/>
    </row>
    <row r="395" spans="1:1">
      <c r="A395" s="44"/>
    </row>
    <row r="396" spans="1:1">
      <c r="A396" s="44"/>
    </row>
    <row r="397" spans="1:1">
      <c r="A397" s="44"/>
    </row>
    <row r="398" spans="1:1">
      <c r="A398" s="44"/>
    </row>
    <row r="399" spans="1:1">
      <c r="A399" s="44"/>
    </row>
    <row r="400" spans="1:1">
      <c r="A400" s="44"/>
    </row>
    <row r="401" spans="1:1">
      <c r="A401" s="44"/>
    </row>
    <row r="402" spans="1:1">
      <c r="A402" s="44"/>
    </row>
    <row r="403" spans="1:1">
      <c r="A403" s="44"/>
    </row>
    <row r="404" spans="1:1">
      <c r="A404" s="44"/>
    </row>
    <row r="405" spans="1:1">
      <c r="A405" s="44"/>
    </row>
    <row r="406" spans="1:1">
      <c r="A406" s="44"/>
    </row>
    <row r="407" spans="1:1">
      <c r="A407" s="44"/>
    </row>
    <row r="408" spans="1:1">
      <c r="A408" s="44"/>
    </row>
    <row r="409" spans="1:1">
      <c r="A409" s="44"/>
    </row>
    <row r="410" spans="1:1">
      <c r="A410" s="44"/>
    </row>
    <row r="411" spans="1:1">
      <c r="A411" s="44"/>
    </row>
    <row r="412" spans="1:1">
      <c r="A412" s="44"/>
    </row>
    <row r="413" spans="1:1">
      <c r="A413" s="44"/>
    </row>
    <row r="414" spans="1:1">
      <c r="A414" s="44"/>
    </row>
    <row r="415" spans="1:1">
      <c r="A415" s="44"/>
    </row>
    <row r="416" spans="1:1">
      <c r="A416" s="44"/>
    </row>
    <row r="417" spans="1:1">
      <c r="A417" s="44"/>
    </row>
    <row r="418" spans="1:1">
      <c r="A418" s="44"/>
    </row>
    <row r="419" spans="1:1">
      <c r="A419" s="44"/>
    </row>
    <row r="420" spans="1:1">
      <c r="A420" s="44"/>
    </row>
    <row r="421" spans="1:1">
      <c r="A421" s="44"/>
    </row>
    <row r="422" spans="1:1">
      <c r="A422" s="44"/>
    </row>
    <row r="423" spans="1:1">
      <c r="A423" s="44"/>
    </row>
    <row r="424" spans="1:1">
      <c r="A424" s="44"/>
    </row>
    <row r="425" spans="1:1">
      <c r="A425" s="44"/>
    </row>
    <row r="426" spans="1:1">
      <c r="A426" s="44"/>
    </row>
    <row r="427" spans="1:1">
      <c r="A427" s="44"/>
    </row>
    <row r="428" spans="1:1">
      <c r="A428" s="44"/>
    </row>
    <row r="429" spans="1:1">
      <c r="A429" s="44"/>
    </row>
    <row r="430" spans="1:1">
      <c r="A430" s="44"/>
    </row>
    <row r="431" spans="1:1">
      <c r="A431" s="44"/>
    </row>
    <row r="432" spans="1:1">
      <c r="A432" s="44"/>
    </row>
    <row r="433" spans="1:1">
      <c r="A433" s="44"/>
    </row>
    <row r="434" spans="1:1">
      <c r="A434" s="44"/>
    </row>
    <row r="435" spans="1:1">
      <c r="A435" s="44"/>
    </row>
    <row r="436" spans="1:1">
      <c r="A436" s="44"/>
    </row>
    <row r="437" spans="1:1">
      <c r="A437" s="44"/>
    </row>
    <row r="438" spans="1:1">
      <c r="A438" s="44"/>
    </row>
    <row r="439" spans="1:1">
      <c r="A439" s="44"/>
    </row>
    <row r="440" spans="1:1">
      <c r="A440" s="44"/>
    </row>
    <row r="441" spans="1:1">
      <c r="A441" s="44"/>
    </row>
    <row r="442" spans="1:1">
      <c r="A442" s="44"/>
    </row>
    <row r="443" spans="1:1">
      <c r="A443" s="44"/>
    </row>
    <row r="444" spans="1:1">
      <c r="A444" s="44"/>
    </row>
    <row r="445" spans="1:1">
      <c r="A445" s="44"/>
    </row>
    <row r="446" spans="1:1">
      <c r="A446" s="44"/>
    </row>
    <row r="447" spans="1:1">
      <c r="A447" s="44"/>
    </row>
    <row r="448" spans="1:1">
      <c r="A448" s="44"/>
    </row>
    <row r="449" spans="1:1">
      <c r="A449" s="44"/>
    </row>
    <row r="450" spans="1:1">
      <c r="A450" s="44"/>
    </row>
    <row r="451" spans="1:1">
      <c r="A451" s="44"/>
    </row>
    <row r="452" spans="1:1">
      <c r="A452" s="44"/>
    </row>
    <row r="453" spans="1:1">
      <c r="A453" s="44"/>
    </row>
    <row r="454" spans="1:1">
      <c r="A454" s="44"/>
    </row>
    <row r="455" spans="1:1">
      <c r="A455" s="44"/>
    </row>
    <row r="456" spans="1:1">
      <c r="A456" s="44"/>
    </row>
    <row r="457" spans="1:1">
      <c r="A457" s="44"/>
    </row>
    <row r="458" spans="1:1">
      <c r="A458" s="44"/>
    </row>
    <row r="459" spans="1:1">
      <c r="A459" s="44"/>
    </row>
    <row r="460" spans="1:1">
      <c r="A460" s="44"/>
    </row>
    <row r="461" spans="1:1">
      <c r="A461" s="44"/>
    </row>
    <row r="462" spans="1:1">
      <c r="A462" s="44"/>
    </row>
    <row r="463" spans="1:1">
      <c r="A463" s="44"/>
    </row>
    <row r="464" spans="1:1">
      <c r="A464" s="44"/>
    </row>
    <row r="465" spans="1:1">
      <c r="A465" s="44"/>
    </row>
    <row r="466" spans="1:1">
      <c r="A466" s="44"/>
    </row>
    <row r="467" spans="1:1">
      <c r="A467" s="44"/>
    </row>
    <row r="468" spans="1:1">
      <c r="A468" s="44"/>
    </row>
    <row r="469" spans="1:1">
      <c r="A469" s="44"/>
    </row>
    <row r="470" spans="1:1">
      <c r="A470" s="44"/>
    </row>
    <row r="471" spans="1:1">
      <c r="A471" s="44"/>
    </row>
    <row r="472" spans="1:1">
      <c r="A472" s="44"/>
    </row>
    <row r="473" spans="1:1">
      <c r="A473" s="44"/>
    </row>
    <row r="474" spans="1:1">
      <c r="A474" s="44"/>
    </row>
    <row r="475" spans="1:1">
      <c r="A475" s="44"/>
    </row>
    <row r="476" spans="1:1">
      <c r="A476" s="44"/>
    </row>
    <row r="477" spans="1:1">
      <c r="A477" s="44"/>
    </row>
    <row r="478" spans="1:1">
      <c r="A478" s="44"/>
    </row>
    <row r="479" spans="1:1">
      <c r="A479" s="44"/>
    </row>
    <row r="480" spans="1:1">
      <c r="A480" s="44"/>
    </row>
    <row r="481" spans="1:1">
      <c r="A481" s="44"/>
    </row>
    <row r="482" spans="1:1">
      <c r="A482" s="44"/>
    </row>
    <row r="483" spans="1:1">
      <c r="A483" s="44"/>
    </row>
    <row r="484" spans="1:1">
      <c r="A484" s="44"/>
    </row>
    <row r="485" spans="1:1">
      <c r="A485" s="44"/>
    </row>
    <row r="486" spans="1:1">
      <c r="A486" s="44"/>
    </row>
    <row r="487" spans="1:1">
      <c r="A487" s="44"/>
    </row>
    <row r="488" spans="1:1">
      <c r="A488" s="44"/>
    </row>
    <row r="489" spans="1:1">
      <c r="A489" s="44"/>
    </row>
    <row r="490" spans="1:1">
      <c r="A490" s="44"/>
    </row>
    <row r="491" spans="1:1">
      <c r="A491" s="44"/>
    </row>
    <row r="492" spans="1:1">
      <c r="A492" s="44"/>
    </row>
    <row r="493" spans="1:1">
      <c r="A493" s="44"/>
    </row>
    <row r="494" spans="1:1">
      <c r="A494" s="44"/>
    </row>
    <row r="495" spans="1:1">
      <c r="A495" s="44"/>
    </row>
    <row r="496" spans="1:1">
      <c r="A496" s="44"/>
    </row>
    <row r="497" spans="1:1">
      <c r="A497" s="44"/>
    </row>
    <row r="498" spans="1:1">
      <c r="A498" s="44"/>
    </row>
    <row r="499" spans="1:1">
      <c r="A499" s="44"/>
    </row>
    <row r="500" spans="1:1">
      <c r="A500" s="44"/>
    </row>
    <row r="501" spans="1:1">
      <c r="A501" s="44"/>
    </row>
    <row r="502" spans="1:1">
      <c r="A502" s="44"/>
    </row>
    <row r="503" spans="1:1">
      <c r="A503" s="44"/>
    </row>
    <row r="504" spans="1:1">
      <c r="A504" s="44"/>
    </row>
    <row r="505" spans="1:1">
      <c r="A505" s="44"/>
    </row>
    <row r="506" spans="1:1">
      <c r="A506" s="44"/>
    </row>
    <row r="507" spans="1:1">
      <c r="A507" s="44"/>
    </row>
    <row r="508" spans="1:1">
      <c r="A508" s="44"/>
    </row>
    <row r="509" spans="1:1">
      <c r="A509" s="44"/>
    </row>
    <row r="510" spans="1:1">
      <c r="A510" s="44"/>
    </row>
    <row r="511" spans="1:1">
      <c r="A511" s="44"/>
    </row>
    <row r="512" spans="1:1">
      <c r="A512" s="44"/>
    </row>
    <row r="513" spans="1:1">
      <c r="A513" s="44"/>
    </row>
    <row r="514" spans="1:1">
      <c r="A514" s="44"/>
    </row>
    <row r="515" spans="1:1">
      <c r="A515" s="44"/>
    </row>
    <row r="516" spans="1:1">
      <c r="A516" s="44"/>
    </row>
  </sheetData>
  <mergeCells count="4">
    <mergeCell ref="A3:I3"/>
    <mergeCell ref="A1:J1"/>
    <mergeCell ref="A2:J2"/>
    <mergeCell ref="A4:J4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9" r:id="rId4" name="Button 3">
              <controlPr defaultSize="0" print="0" autoFill="0" autoPict="0" macro="[1]!BoxPlot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5" name="Button 7">
              <controlPr defaultSize="0" print="0" autoFill="0" autoPict="0" macro="[1]!BoxPlot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O27"/>
  <sheetViews>
    <sheetView workbookViewId="0">
      <selection sqref="A1:XFD1048576"/>
    </sheetView>
  </sheetViews>
  <sheetFormatPr baseColWidth="10" defaultColWidth="11.5" defaultRowHeight="13"/>
  <cols>
    <col min="1" max="1" width="4.5" style="3" customWidth="1"/>
    <col min="2" max="2" width="32.33203125" style="3" customWidth="1"/>
    <col min="3" max="3" width="17" style="3" bestFit="1" customWidth="1"/>
    <col min="4" max="4" width="14.5" style="3" bestFit="1" customWidth="1"/>
    <col min="5" max="5" width="16.1640625" style="3" customWidth="1"/>
    <col min="6" max="6" width="14.5" style="3" bestFit="1" customWidth="1"/>
    <col min="7" max="7" width="14.33203125" style="3" bestFit="1" customWidth="1"/>
    <col min="8" max="8" width="11.5" style="3"/>
    <col min="9" max="9" width="12.6640625" style="3" customWidth="1"/>
    <col min="10" max="16384" width="11.5" style="3"/>
  </cols>
  <sheetData>
    <row r="2" spans="2:9" s="3" customFormat="1">
      <c r="B2" s="1" t="s">
        <v>78</v>
      </c>
    </row>
    <row r="4" spans="2:9" s="3" customFormat="1">
      <c r="B4" s="1" t="s">
        <v>117</v>
      </c>
    </row>
    <row r="5" spans="2:9" s="3" customFormat="1">
      <c r="B5" s="1" t="s">
        <v>147</v>
      </c>
    </row>
    <row r="7" spans="2:9" s="3" customFormat="1">
      <c r="B7" s="32" t="s">
        <v>63</v>
      </c>
      <c r="C7" s="32" t="s">
        <v>56</v>
      </c>
      <c r="D7" s="32"/>
      <c r="E7" s="32"/>
      <c r="F7" s="32"/>
      <c r="G7" s="32"/>
      <c r="H7" s="33" t="s">
        <v>13</v>
      </c>
    </row>
    <row r="8" spans="2:9" s="3" customFormat="1" ht="14">
      <c r="B8" s="32"/>
      <c r="C8" s="34" t="s">
        <v>55</v>
      </c>
      <c r="D8" s="34" t="s">
        <v>66</v>
      </c>
      <c r="E8" s="34" t="s">
        <v>67</v>
      </c>
      <c r="F8" s="34" t="s">
        <v>68</v>
      </c>
      <c r="G8" s="34" t="s">
        <v>60</v>
      </c>
      <c r="H8" s="33"/>
    </row>
    <row r="9" spans="2:9" s="3" customFormat="1" ht="15" customHeight="1">
      <c r="B9" s="35" t="s">
        <v>106</v>
      </c>
      <c r="C9" s="36">
        <v>298</v>
      </c>
      <c r="D9" s="36">
        <v>169</v>
      </c>
      <c r="E9" s="36">
        <v>403</v>
      </c>
      <c r="F9" s="36">
        <v>346</v>
      </c>
      <c r="G9" s="36">
        <v>345</v>
      </c>
      <c r="H9" s="2">
        <f>SUM(C9:G9)</f>
        <v>1561</v>
      </c>
      <c r="I9" s="37"/>
    </row>
    <row r="10" spans="2:9" s="3" customFormat="1" ht="15" customHeight="1">
      <c r="B10" s="35" t="s">
        <v>104</v>
      </c>
      <c r="C10" s="36">
        <v>29</v>
      </c>
      <c r="D10" s="36">
        <v>141</v>
      </c>
      <c r="E10" s="36">
        <v>43</v>
      </c>
      <c r="F10" s="36">
        <v>105</v>
      </c>
      <c r="G10" s="36">
        <v>1199</v>
      </c>
      <c r="H10" s="2">
        <f t="shared" ref="H10:H22" si="0">SUM(C10:G10)</f>
        <v>1517</v>
      </c>
      <c r="I10" s="37"/>
    </row>
    <row r="11" spans="2:9" s="3" customFormat="1" ht="15" customHeight="1">
      <c r="B11" s="35" t="s">
        <v>105</v>
      </c>
      <c r="C11" s="36">
        <v>99</v>
      </c>
      <c r="D11" s="36">
        <v>106</v>
      </c>
      <c r="E11" s="36">
        <v>480</v>
      </c>
      <c r="F11" s="36">
        <v>417</v>
      </c>
      <c r="G11" s="36">
        <v>204</v>
      </c>
      <c r="H11" s="2">
        <f t="shared" si="0"/>
        <v>1306</v>
      </c>
      <c r="I11" s="37"/>
    </row>
    <row r="12" spans="2:9" s="3" customFormat="1" ht="15" customHeight="1">
      <c r="B12" s="35" t="s">
        <v>107</v>
      </c>
      <c r="C12" s="36">
        <v>159</v>
      </c>
      <c r="D12" s="36">
        <v>122</v>
      </c>
      <c r="E12" s="36">
        <v>371</v>
      </c>
      <c r="F12" s="36">
        <v>87</v>
      </c>
      <c r="G12" s="36">
        <v>143</v>
      </c>
      <c r="H12" s="2">
        <f t="shared" si="0"/>
        <v>882</v>
      </c>
      <c r="I12" s="37"/>
    </row>
    <row r="13" spans="2:9" s="3" customFormat="1" ht="15" customHeight="1">
      <c r="B13" s="35" t="s">
        <v>116</v>
      </c>
      <c r="C13" s="36">
        <v>109</v>
      </c>
      <c r="D13" s="36">
        <v>176</v>
      </c>
      <c r="E13" s="36">
        <v>385</v>
      </c>
      <c r="F13" s="36">
        <v>37</v>
      </c>
      <c r="G13" s="36">
        <v>6</v>
      </c>
      <c r="H13" s="2">
        <f t="shared" si="0"/>
        <v>713</v>
      </c>
      <c r="I13" s="37"/>
    </row>
    <row r="14" spans="2:9" s="3" customFormat="1" ht="15" customHeight="1">
      <c r="B14" s="35" t="s">
        <v>108</v>
      </c>
      <c r="C14" s="36">
        <v>15</v>
      </c>
      <c r="D14" s="36">
        <v>2</v>
      </c>
      <c r="E14" s="36">
        <v>0</v>
      </c>
      <c r="F14" s="36">
        <v>15</v>
      </c>
      <c r="G14" s="36">
        <v>215</v>
      </c>
      <c r="H14" s="2">
        <f t="shared" si="0"/>
        <v>247</v>
      </c>
      <c r="I14" s="37"/>
    </row>
    <row r="15" spans="2:9" s="3" customFormat="1" ht="15" customHeight="1">
      <c r="B15" s="35" t="s">
        <v>109</v>
      </c>
      <c r="C15" s="36">
        <v>0</v>
      </c>
      <c r="D15" s="36">
        <v>56</v>
      </c>
      <c r="E15" s="36">
        <v>82</v>
      </c>
      <c r="F15" s="36">
        <v>27</v>
      </c>
      <c r="G15" s="36">
        <v>12</v>
      </c>
      <c r="H15" s="2">
        <f t="shared" si="0"/>
        <v>177</v>
      </c>
      <c r="I15" s="37"/>
    </row>
    <row r="16" spans="2:9" s="3" customFormat="1" ht="15" customHeight="1">
      <c r="B16" s="35" t="s">
        <v>155</v>
      </c>
      <c r="C16" s="36">
        <v>26</v>
      </c>
      <c r="D16" s="36">
        <v>7</v>
      </c>
      <c r="E16" s="36">
        <v>14</v>
      </c>
      <c r="F16" s="36">
        <v>20</v>
      </c>
      <c r="G16" s="36">
        <v>46</v>
      </c>
      <c r="H16" s="2">
        <f t="shared" si="0"/>
        <v>113</v>
      </c>
      <c r="I16" s="37"/>
    </row>
    <row r="17" spans="2:15" s="3" customFormat="1" ht="15" customHeight="1">
      <c r="B17" s="35" t="s">
        <v>113</v>
      </c>
      <c r="C17" s="36">
        <v>90</v>
      </c>
      <c r="D17" s="36">
        <v>0</v>
      </c>
      <c r="E17" s="36">
        <v>0</v>
      </c>
      <c r="F17" s="36">
        <v>0</v>
      </c>
      <c r="G17" s="36">
        <v>0</v>
      </c>
      <c r="H17" s="2">
        <f t="shared" si="0"/>
        <v>90</v>
      </c>
      <c r="I17" s="37"/>
    </row>
    <row r="18" spans="2:15" s="3" customFormat="1" ht="15" customHeight="1">
      <c r="B18" s="35" t="s">
        <v>112</v>
      </c>
      <c r="C18" s="36">
        <v>20</v>
      </c>
      <c r="D18" s="36">
        <v>68</v>
      </c>
      <c r="E18" s="36">
        <v>0</v>
      </c>
      <c r="F18" s="36">
        <v>0</v>
      </c>
      <c r="G18" s="36">
        <v>0</v>
      </c>
      <c r="H18" s="2">
        <f t="shared" si="0"/>
        <v>88</v>
      </c>
      <c r="I18" s="37"/>
    </row>
    <row r="19" spans="2:15" s="3" customFormat="1" ht="15" customHeight="1">
      <c r="B19" s="35" t="s">
        <v>139</v>
      </c>
      <c r="C19" s="36">
        <v>84</v>
      </c>
      <c r="D19" s="36">
        <v>0</v>
      </c>
      <c r="E19" s="36">
        <v>0</v>
      </c>
      <c r="F19" s="36">
        <v>0</v>
      </c>
      <c r="G19" s="36">
        <v>0</v>
      </c>
      <c r="H19" s="2">
        <f t="shared" si="0"/>
        <v>84</v>
      </c>
      <c r="I19" s="37"/>
    </row>
    <row r="20" spans="2:15" s="3" customFormat="1" ht="15" customHeight="1">
      <c r="B20" s="35" t="s">
        <v>114</v>
      </c>
      <c r="C20" s="36">
        <v>0</v>
      </c>
      <c r="D20" s="36">
        <v>4</v>
      </c>
      <c r="E20" s="36">
        <v>20</v>
      </c>
      <c r="F20" s="36">
        <v>0</v>
      </c>
      <c r="G20" s="36">
        <v>42</v>
      </c>
      <c r="H20" s="2">
        <f t="shared" si="0"/>
        <v>66</v>
      </c>
      <c r="I20" s="37"/>
    </row>
    <row r="21" spans="2:15" s="3" customFormat="1" ht="15">
      <c r="B21" s="35" t="s">
        <v>154</v>
      </c>
      <c r="C21" s="36">
        <v>4</v>
      </c>
      <c r="D21" s="36">
        <v>11</v>
      </c>
      <c r="E21" s="36">
        <v>6</v>
      </c>
      <c r="F21" s="36">
        <v>1</v>
      </c>
      <c r="G21" s="36">
        <v>8</v>
      </c>
      <c r="H21" s="2">
        <f t="shared" si="0"/>
        <v>30</v>
      </c>
      <c r="I21" s="37"/>
    </row>
    <row r="22" spans="2:15" s="3" customFormat="1" ht="15">
      <c r="B22" s="35" t="s">
        <v>115</v>
      </c>
      <c r="C22" s="36">
        <v>156</v>
      </c>
      <c r="D22" s="36">
        <v>2</v>
      </c>
      <c r="E22" s="36">
        <v>4</v>
      </c>
      <c r="F22" s="36">
        <v>0</v>
      </c>
      <c r="G22" s="36">
        <v>0</v>
      </c>
      <c r="H22" s="2">
        <f t="shared" si="0"/>
        <v>162</v>
      </c>
    </row>
    <row r="23" spans="2:15" s="3" customFormat="1">
      <c r="B23" s="12" t="s">
        <v>13</v>
      </c>
      <c r="C23" s="2">
        <f t="shared" ref="C23:H23" si="1">SUM(C9:C22)</f>
        <v>1089</v>
      </c>
      <c r="D23" s="2">
        <f t="shared" si="1"/>
        <v>864</v>
      </c>
      <c r="E23" s="2">
        <f t="shared" si="1"/>
        <v>1808</v>
      </c>
      <c r="F23" s="2">
        <f t="shared" si="1"/>
        <v>1055</v>
      </c>
      <c r="G23" s="2">
        <f t="shared" si="1"/>
        <v>2220</v>
      </c>
      <c r="H23" s="2">
        <f t="shared" si="1"/>
        <v>7036</v>
      </c>
    </row>
    <row r="24" spans="2:15" s="3" customFormat="1" ht="25.5" customHeight="1">
      <c r="I24" s="17"/>
    </row>
    <row r="25" spans="2:15" s="3" customFormat="1" ht="26.25" customHeight="1">
      <c r="B25" s="28" t="s">
        <v>135</v>
      </c>
      <c r="C25" s="28"/>
      <c r="D25" s="28"/>
      <c r="E25" s="28"/>
      <c r="F25" s="28"/>
      <c r="G25" s="28"/>
      <c r="H25" s="28"/>
      <c r="I25" s="38"/>
    </row>
    <row r="26" spans="2:15" s="3" customFormat="1" ht="12.75" customHeight="1">
      <c r="B26" s="28" t="s">
        <v>150</v>
      </c>
      <c r="C26" s="28"/>
      <c r="D26" s="28"/>
      <c r="E26" s="28"/>
      <c r="F26" s="28"/>
      <c r="G26" s="28"/>
      <c r="H26" s="28"/>
      <c r="I26" s="38"/>
      <c r="J26" s="38"/>
      <c r="K26" s="38"/>
      <c r="L26" s="38"/>
      <c r="M26" s="38"/>
      <c r="N26" s="38"/>
      <c r="O26" s="38"/>
    </row>
    <row r="27" spans="2:15" s="3" customFormat="1" ht="25.5" customHeight="1">
      <c r="B27" s="28" t="s">
        <v>151</v>
      </c>
      <c r="C27" s="28"/>
      <c r="D27" s="28"/>
      <c r="E27" s="28"/>
      <c r="F27" s="28"/>
      <c r="G27" s="28"/>
      <c r="H27" s="28"/>
      <c r="I27" s="38"/>
      <c r="J27" s="38"/>
      <c r="K27" s="38"/>
      <c r="L27" s="38"/>
      <c r="M27" s="38"/>
      <c r="N27" s="38"/>
      <c r="O27" s="38"/>
    </row>
  </sheetData>
  <mergeCells count="6">
    <mergeCell ref="B26:H26"/>
    <mergeCell ref="B27:H27"/>
    <mergeCell ref="H7:H8"/>
    <mergeCell ref="B7:B8"/>
    <mergeCell ref="C7:G7"/>
    <mergeCell ref="B25:H25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B1:P639"/>
  <sheetViews>
    <sheetView workbookViewId="0">
      <selection sqref="A1:XFD1048576"/>
    </sheetView>
  </sheetViews>
  <sheetFormatPr baseColWidth="10" defaultRowHeight="13"/>
  <cols>
    <col min="1" max="1" width="3.6640625" style="6" customWidth="1"/>
    <col min="2" max="2" width="21.6640625" style="6" customWidth="1"/>
    <col min="3" max="14" width="7.6640625" style="6" customWidth="1"/>
    <col min="15" max="15" width="18" style="24" bestFit="1" customWidth="1"/>
    <col min="16" max="16" width="5.83203125" style="6" customWidth="1"/>
    <col min="17" max="16384" width="10.83203125" style="6"/>
  </cols>
  <sheetData>
    <row r="1" spans="2:16" ht="16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2:16" ht="16">
      <c r="B2" s="1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2:16" ht="16">
      <c r="B3" s="23"/>
    </row>
    <row r="4" spans="2:16">
      <c r="B4" s="1" t="s">
        <v>126</v>
      </c>
    </row>
    <row r="5" spans="2:16">
      <c r="B5" s="1" t="s">
        <v>147</v>
      </c>
    </row>
    <row r="7" spans="2:16" s="11" customFormat="1">
      <c r="B7" s="12" t="s">
        <v>77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25" t="s">
        <v>43</v>
      </c>
    </row>
    <row r="8" spans="2:16" s="11" customFormat="1" ht="15" customHeight="1">
      <c r="B8" s="26" t="s">
        <v>79</v>
      </c>
      <c r="C8" s="14">
        <v>28.304022988499192</v>
      </c>
      <c r="D8" s="14">
        <v>26.395833333312112</v>
      </c>
      <c r="E8" s="14">
        <v>25.222666666649747</v>
      </c>
      <c r="F8" s="14">
        <v>25.788888888899237</v>
      </c>
      <c r="G8" s="14">
        <v>22.676388888932706</v>
      </c>
      <c r="H8" s="14">
        <v>24.005555555573665</v>
      </c>
      <c r="I8" s="14">
        <v>22.765789473686663</v>
      </c>
      <c r="J8" s="14">
        <v>26.364814814807485</v>
      </c>
      <c r="K8" s="14">
        <v>28.080303030284334</v>
      </c>
      <c r="L8" s="14">
        <v>26.06597222223354</v>
      </c>
      <c r="M8" s="14">
        <v>29.936419753079665</v>
      </c>
      <c r="N8" s="14">
        <v>29.589506172853159</v>
      </c>
      <c r="O8" s="2">
        <v>26.439479512736266</v>
      </c>
      <c r="P8" s="27"/>
    </row>
    <row r="9" spans="2:16" ht="15" customHeight="1">
      <c r="B9" s="26" t="s">
        <v>80</v>
      </c>
      <c r="C9" s="14">
        <v>23.057539682556776</v>
      </c>
      <c r="D9" s="14">
        <v>20.428632478623722</v>
      </c>
      <c r="E9" s="14">
        <v>25.830476190485726</v>
      </c>
      <c r="F9" s="14">
        <v>20.720614035082306</v>
      </c>
      <c r="G9" s="14">
        <v>20.673148148145021</v>
      </c>
      <c r="H9" s="14">
        <v>17.883333333333471</v>
      </c>
      <c r="I9" s="14">
        <v>20.135119047637481</v>
      </c>
      <c r="J9" s="14">
        <v>24.514393939380003</v>
      </c>
      <c r="K9" s="14">
        <v>23.626436781589792</v>
      </c>
      <c r="L9" s="14">
        <v>24.110256410239693</v>
      </c>
      <c r="M9" s="14">
        <v>24.103431372531787</v>
      </c>
      <c r="N9" s="14">
        <v>24.752857142826542</v>
      </c>
      <c r="O9" s="2">
        <v>22.508600823039671</v>
      </c>
      <c r="P9" s="27"/>
    </row>
    <row r="10" spans="2:16" ht="15" customHeight="1">
      <c r="B10" s="26" t="s">
        <v>81</v>
      </c>
      <c r="C10" s="14">
        <v>41.420833333328119</v>
      </c>
      <c r="D10" s="14">
        <v>54.870833333334303</v>
      </c>
      <c r="E10" s="14">
        <v>55.799074074049713</v>
      </c>
      <c r="F10" s="14">
        <v>43.661764705865231</v>
      </c>
      <c r="G10" s="14">
        <v>44.07028985507128</v>
      </c>
      <c r="H10" s="14">
        <v>30.476190476183547</v>
      </c>
      <c r="I10" s="14">
        <v>45.50277777777228</v>
      </c>
      <c r="J10" s="14">
        <v>29.40701754387517</v>
      </c>
      <c r="K10" s="14">
        <v>39.692156862751716</v>
      </c>
      <c r="L10" s="14">
        <v>43.272222222213166</v>
      </c>
      <c r="M10" s="14">
        <v>37.574637681174941</v>
      </c>
      <c r="N10" s="14">
        <v>37.262698412698228</v>
      </c>
      <c r="O10" s="2">
        <v>42.310391363020898</v>
      </c>
      <c r="P10" s="27"/>
    </row>
    <row r="11" spans="2:16" ht="15" customHeight="1">
      <c r="B11" s="26" t="s">
        <v>82</v>
      </c>
      <c r="C11" s="14">
        <v>90.041666666671517</v>
      </c>
      <c r="D11" s="14">
        <v>59.006250000013097</v>
      </c>
      <c r="E11" s="14">
        <v>88.42333333336282</v>
      </c>
      <c r="F11" s="14">
        <v>51.0740740741021</v>
      </c>
      <c r="G11" s="14">
        <v>87.116666666627864</v>
      </c>
      <c r="H11" s="14">
        <v>23.083333333401242</v>
      </c>
      <c r="I11" s="14">
        <v>69.465000000031438</v>
      </c>
      <c r="J11" s="14">
        <v>41.672916666670062</v>
      </c>
      <c r="K11" s="14">
        <v>53.816666666680248</v>
      </c>
      <c r="L11" s="14">
        <v>59.133333333341092</v>
      </c>
      <c r="M11" s="14">
        <v>72.579166666633682</v>
      </c>
      <c r="N11" s="14">
        <v>90.38749999999709</v>
      </c>
      <c r="O11" s="2">
        <v>64.199324324335336</v>
      </c>
      <c r="P11" s="27"/>
    </row>
    <row r="12" spans="2:16" ht="15" customHeight="1">
      <c r="B12" s="26" t="s">
        <v>83</v>
      </c>
      <c r="C12" s="14">
        <v>47.135111111120786</v>
      </c>
      <c r="D12" s="14">
        <v>47.169956140349598</v>
      </c>
      <c r="E12" s="14">
        <v>44.541666666659147</v>
      </c>
      <c r="F12" s="14">
        <v>49.252238805967892</v>
      </c>
      <c r="G12" s="14">
        <v>50.728219696968814</v>
      </c>
      <c r="H12" s="14">
        <v>44.780086580086376</v>
      </c>
      <c r="I12" s="14">
        <v>46.42666666665977</v>
      </c>
      <c r="J12" s="14">
        <v>43.542194092831913</v>
      </c>
      <c r="K12" s="14">
        <v>48.456888888888059</v>
      </c>
      <c r="L12" s="14">
        <v>49.516860465118448</v>
      </c>
      <c r="M12" s="14">
        <v>39.506227106230774</v>
      </c>
      <c r="N12" s="14">
        <v>38.932051282036653</v>
      </c>
      <c r="O12" s="2">
        <v>45.86853813559226</v>
      </c>
      <c r="P12" s="27"/>
    </row>
    <row r="13" spans="2:16" ht="15" customHeight="1">
      <c r="B13" s="26" t="s">
        <v>84</v>
      </c>
      <c r="C13" s="14">
        <v>47.742708333345945</v>
      </c>
      <c r="D13" s="14">
        <v>51.902020202002447</v>
      </c>
      <c r="E13" s="14">
        <v>67.177777777768725</v>
      </c>
      <c r="F13" s="14">
        <v>58.195098039213065</v>
      </c>
      <c r="G13" s="14">
        <v>45.809444444434483</v>
      </c>
      <c r="H13" s="14">
        <v>71.908333333313934</v>
      </c>
      <c r="I13" s="14">
        <v>48.974358974344796</v>
      </c>
      <c r="J13" s="14">
        <v>69.374358974363602</v>
      </c>
      <c r="K13" s="14">
        <v>78.177380952410331</v>
      </c>
      <c r="L13" s="14">
        <v>70.155555555550379</v>
      </c>
      <c r="M13" s="14">
        <v>48.383950617293721</v>
      </c>
      <c r="N13" s="14">
        <v>55.601282051283093</v>
      </c>
      <c r="O13" s="2">
        <v>57.488064516126364</v>
      </c>
      <c r="P13" s="27"/>
    </row>
    <row r="14" spans="2:16" ht="15" customHeight="1">
      <c r="B14" s="26" t="s">
        <v>85</v>
      </c>
      <c r="C14" s="14">
        <v>38.09166666661622</v>
      </c>
      <c r="D14" s="14">
        <v>42.499999999988361</v>
      </c>
      <c r="E14" s="14">
        <v>35.853703703673091</v>
      </c>
      <c r="F14" s="14">
        <v>62.338888888858492</v>
      </c>
      <c r="G14" s="14">
        <v>41.500000000058208</v>
      </c>
      <c r="H14" s="14">
        <v>28.673333333339542</v>
      </c>
      <c r="I14" s="14">
        <v>29.17999999994645</v>
      </c>
      <c r="J14" s="14">
        <v>55.909999999974389</v>
      </c>
      <c r="K14" s="14">
        <v>59.246666666620875</v>
      </c>
      <c r="L14" s="14">
        <v>44.179999999981376</v>
      </c>
      <c r="M14" s="14">
        <v>37.850000000005821</v>
      </c>
      <c r="N14" s="14">
        <v>35.419999999995341</v>
      </c>
      <c r="O14" s="2">
        <v>42.442676767659243</v>
      </c>
      <c r="P14" s="27"/>
    </row>
    <row r="15" spans="2:16" ht="15" customHeight="1">
      <c r="B15" s="26" t="s">
        <v>86</v>
      </c>
      <c r="C15" s="14">
        <v>50.840476190480068</v>
      </c>
      <c r="D15" s="14">
        <v>29.175555555545724</v>
      </c>
      <c r="E15" s="14">
        <v>59.907291666659148</v>
      </c>
      <c r="F15" s="14">
        <v>50.426388888881775</v>
      </c>
      <c r="G15" s="14">
        <v>48.791025641011615</v>
      </c>
      <c r="H15" s="14">
        <v>62.92549019608208</v>
      </c>
      <c r="I15" s="14">
        <v>56.352380952377906</v>
      </c>
      <c r="J15" s="14">
        <v>32.742307692313958</v>
      </c>
      <c r="K15" s="14">
        <v>39.998611111092032</v>
      </c>
      <c r="L15" s="14">
        <v>55.60222222224111</v>
      </c>
      <c r="M15" s="14">
        <v>50.081111111119391</v>
      </c>
      <c r="N15" s="14">
        <v>48.364035087701936</v>
      </c>
      <c r="O15" s="2">
        <v>49.233047619044584</v>
      </c>
      <c r="P15" s="27"/>
    </row>
    <row r="16" spans="2:16" ht="15" customHeight="1">
      <c r="B16" s="26" t="s">
        <v>87</v>
      </c>
      <c r="C16" s="14">
        <v>132.14583333328483</v>
      </c>
      <c r="D16" s="14">
        <v>133.0291666666817</v>
      </c>
      <c r="E16" s="14">
        <v>127.39333333333488</v>
      </c>
      <c r="F16" s="14">
        <v>151.39285714285714</v>
      </c>
      <c r="G16" s="14">
        <v>150.82083333336777</v>
      </c>
      <c r="H16" s="14">
        <v>125.51666666666279</v>
      </c>
      <c r="I16" s="14">
        <v>150.36666666669188</v>
      </c>
      <c r="J16" s="14">
        <v>122.79583333334449</v>
      </c>
      <c r="K16" s="14">
        <v>141.28833333334768</v>
      </c>
      <c r="L16" s="14">
        <v>177.69722222219571</v>
      </c>
      <c r="M16" s="14">
        <v>175.45416666664823</v>
      </c>
      <c r="N16" s="14">
        <v>119.4166666666702</v>
      </c>
      <c r="O16" s="2">
        <v>139.55000000000507</v>
      </c>
      <c r="P16" s="27"/>
    </row>
    <row r="17" spans="2:16" ht="15" customHeight="1">
      <c r="B17" s="26" t="s">
        <v>88</v>
      </c>
      <c r="C17" s="14">
        <v>50.464393939394292</v>
      </c>
      <c r="D17" s="14">
        <v>33.342361111121136</v>
      </c>
      <c r="E17" s="14">
        <v>45.918888888892255</v>
      </c>
      <c r="F17" s="14">
        <v>51.820512820527746</v>
      </c>
      <c r="G17" s="14">
        <v>58.111666666623208</v>
      </c>
      <c r="H17" s="14">
        <v>77.827272727312945</v>
      </c>
      <c r="I17" s="14">
        <v>64.098484848509543</v>
      </c>
      <c r="J17" s="14">
        <v>58.757575757558122</v>
      </c>
      <c r="K17" s="14">
        <v>52.041666666656965</v>
      </c>
      <c r="L17" s="14">
        <v>42.77575757573041</v>
      </c>
      <c r="M17" s="14">
        <v>61.733333333343033</v>
      </c>
      <c r="N17" s="14">
        <v>56.247435897440972</v>
      </c>
      <c r="O17" s="2">
        <v>52.180227743273363</v>
      </c>
      <c r="P17" s="27"/>
    </row>
    <row r="18" spans="2:16" ht="15" customHeight="1">
      <c r="B18" s="26" t="s">
        <v>89</v>
      </c>
      <c r="C18" s="14">
        <v>35.299999999988358</v>
      </c>
      <c r="D18" s="14">
        <v>30.583333333357587</v>
      </c>
      <c r="E18" s="14">
        <v>33.433333333313932</v>
      </c>
      <c r="F18" s="14">
        <v>13.533333333354676</v>
      </c>
      <c r="G18" s="14">
        <v>23.275925925913423</v>
      </c>
      <c r="H18" s="14">
        <v>22.400000000023283</v>
      </c>
      <c r="I18" s="14">
        <v>36.0277777776937</v>
      </c>
      <c r="J18" s="14">
        <v>24.203333333332559</v>
      </c>
      <c r="K18" s="14">
        <v>30.1875</v>
      </c>
      <c r="L18" s="14">
        <v>33.395833333357587</v>
      </c>
      <c r="M18" s="14">
        <v>28.416666666639504</v>
      </c>
      <c r="N18" s="14">
        <v>30.393333333323245</v>
      </c>
      <c r="O18" s="2">
        <v>28.283647798735402</v>
      </c>
      <c r="P18" s="27"/>
    </row>
    <row r="19" spans="2:16" ht="15" customHeight="1">
      <c r="B19" s="26" t="s">
        <v>90</v>
      </c>
      <c r="C19" s="14">
        <v>34.899999999906868</v>
      </c>
      <c r="D19" s="14">
        <v>30.816666666709352</v>
      </c>
      <c r="E19" s="14">
        <v>0</v>
      </c>
      <c r="F19" s="14">
        <v>0</v>
      </c>
      <c r="G19" s="14">
        <v>33</v>
      </c>
      <c r="H19" s="14">
        <v>0</v>
      </c>
      <c r="I19" s="14">
        <v>0</v>
      </c>
      <c r="J19" s="14">
        <v>32.100000000034925</v>
      </c>
      <c r="K19" s="14">
        <v>0</v>
      </c>
      <c r="L19" s="14">
        <v>7.2000000000698492</v>
      </c>
      <c r="M19" s="14">
        <v>0</v>
      </c>
      <c r="N19" s="14">
        <v>0</v>
      </c>
      <c r="O19" s="2">
        <v>27.603333333344199</v>
      </c>
      <c r="P19" s="27"/>
    </row>
    <row r="20" spans="2:16" ht="15" customHeight="1">
      <c r="B20" s="26" t="s">
        <v>91</v>
      </c>
      <c r="C20" s="14">
        <v>34.369191919191508</v>
      </c>
      <c r="D20" s="14">
        <v>38.112345679014211</v>
      </c>
      <c r="E20" s="14">
        <v>41.420833333332936</v>
      </c>
      <c r="F20" s="14">
        <v>43.469005847944096</v>
      </c>
      <c r="G20" s="14">
        <v>35.214502164497581</v>
      </c>
      <c r="H20" s="14">
        <v>30.84420289856169</v>
      </c>
      <c r="I20" s="14">
        <v>43.985470085460783</v>
      </c>
      <c r="J20" s="14">
        <v>41.616379310337805</v>
      </c>
      <c r="K20" s="14">
        <v>36.828906249995271</v>
      </c>
      <c r="L20" s="14">
        <v>43.482812499979445</v>
      </c>
      <c r="M20" s="14">
        <v>44.335606060588773</v>
      </c>
      <c r="N20" s="14">
        <v>40.096153846153847</v>
      </c>
      <c r="O20" s="2">
        <v>39.608601458596098</v>
      </c>
      <c r="P20" s="27"/>
    </row>
    <row r="21" spans="2:16" ht="15" customHeight="1">
      <c r="B21" s="26" t="s">
        <v>92</v>
      </c>
      <c r="C21" s="14">
        <v>31.868750000010809</v>
      </c>
      <c r="D21" s="14">
        <v>30.772222222234024</v>
      </c>
      <c r="E21" s="14">
        <v>40.009562841528783</v>
      </c>
      <c r="F21" s="14">
        <v>27.067777777765876</v>
      </c>
      <c r="G21" s="14">
        <v>22.825641025645801</v>
      </c>
      <c r="H21" s="14">
        <v>25.739047619053494</v>
      </c>
      <c r="I21" s="14">
        <v>26.65208333333867</v>
      </c>
      <c r="J21" s="14">
        <v>21.602857142811576</v>
      </c>
      <c r="K21" s="14">
        <v>31.758558558551847</v>
      </c>
      <c r="L21" s="14">
        <v>27.5447916666526</v>
      </c>
      <c r="M21" s="14">
        <v>28.373412698407524</v>
      </c>
      <c r="N21" s="14">
        <v>31.698863636372895</v>
      </c>
      <c r="O21" s="2">
        <v>29.6540152963662</v>
      </c>
      <c r="P21" s="27"/>
    </row>
    <row r="22" spans="2:16" ht="15" customHeight="1">
      <c r="B22" s="26" t="s">
        <v>93</v>
      </c>
      <c r="C22" s="14">
        <v>33.929310344840033</v>
      </c>
      <c r="D22" s="14">
        <v>33.958237547901106</v>
      </c>
      <c r="E22" s="14">
        <v>35.534246575362403</v>
      </c>
      <c r="F22" s="14">
        <v>34.519144144147553</v>
      </c>
      <c r="G22" s="14">
        <v>31.058239700368819</v>
      </c>
      <c r="H22" s="14">
        <v>40.649425287355655</v>
      </c>
      <c r="I22" s="14">
        <v>46.793459915622329</v>
      </c>
      <c r="J22" s="14">
        <v>47.503521126755643</v>
      </c>
      <c r="K22" s="14">
        <v>48.031862745094045</v>
      </c>
      <c r="L22" s="14">
        <v>40.379629629632596</v>
      </c>
      <c r="M22" s="14">
        <v>37.357429718879942</v>
      </c>
      <c r="N22" s="14">
        <v>44.327777777784505</v>
      </c>
      <c r="O22" s="2">
        <v>39.131732168854732</v>
      </c>
      <c r="P22" s="27"/>
    </row>
    <row r="23" spans="2:16" ht="15" customHeight="1">
      <c r="B23" s="26" t="s">
        <v>94</v>
      </c>
      <c r="C23" s="14">
        <v>50.180833333343614</v>
      </c>
      <c r="D23" s="14">
        <v>54.758333333370196</v>
      </c>
      <c r="E23" s="14">
        <v>48.834523809512447</v>
      </c>
      <c r="F23" s="14">
        <v>57.129166666636593</v>
      </c>
      <c r="G23" s="14">
        <v>71.602173913044993</v>
      </c>
      <c r="H23" s="14">
        <v>66.323809523779872</v>
      </c>
      <c r="I23" s="14">
        <v>70.649999999996822</v>
      </c>
      <c r="J23" s="14">
        <v>68.831944444442343</v>
      </c>
      <c r="K23" s="14">
        <v>61.575333333341405</v>
      </c>
      <c r="L23" s="14">
        <v>79.509649122810899</v>
      </c>
      <c r="M23" s="14">
        <v>60.254761904785745</v>
      </c>
      <c r="N23" s="14">
        <v>65.807407407419916</v>
      </c>
      <c r="O23" s="2">
        <v>63.652608695655871</v>
      </c>
      <c r="P23" s="27"/>
    </row>
    <row r="24" spans="2:16" ht="15" customHeight="1">
      <c r="B24" s="26" t="s">
        <v>95</v>
      </c>
      <c r="C24" s="14">
        <v>80.269999999942954</v>
      </c>
      <c r="D24" s="14">
        <v>66.962499999994179</v>
      </c>
      <c r="E24" s="14">
        <v>112.10714285710959</v>
      </c>
      <c r="F24" s="14">
        <v>154.16666666671517</v>
      </c>
      <c r="G24" s="14">
        <v>106.85666666664183</v>
      </c>
      <c r="H24" s="14">
        <v>190.83333333319752</v>
      </c>
      <c r="I24" s="14">
        <v>92.216666666732635</v>
      </c>
      <c r="J24" s="14">
        <v>98.499999999941792</v>
      </c>
      <c r="K24" s="14">
        <v>103.59333333337563</v>
      </c>
      <c r="L24" s="14">
        <v>59.616666666674426</v>
      </c>
      <c r="M24" s="14">
        <v>44.494444444426335</v>
      </c>
      <c r="N24" s="14">
        <v>76.795833333337214</v>
      </c>
      <c r="O24" s="2">
        <v>91.631871345024066</v>
      </c>
      <c r="P24" s="27"/>
    </row>
    <row r="25" spans="2:16" ht="15" customHeight="1">
      <c r="B25" s="26" t="s">
        <v>96</v>
      </c>
      <c r="C25" s="14">
        <v>49.550000000003884</v>
      </c>
      <c r="D25" s="14">
        <v>45.30490196077838</v>
      </c>
      <c r="E25" s="14">
        <v>47.131481481463801</v>
      </c>
      <c r="F25" s="14">
        <v>47.961788617889397</v>
      </c>
      <c r="G25" s="14">
        <v>44.015602836865895</v>
      </c>
      <c r="H25" s="14">
        <v>42.423245614031515</v>
      </c>
      <c r="I25" s="14">
        <v>46.245634920629008</v>
      </c>
      <c r="J25" s="14">
        <v>43.39279279280202</v>
      </c>
      <c r="K25" s="14">
        <v>46.282432432426454</v>
      </c>
      <c r="L25" s="14">
        <v>52.42326388890433</v>
      </c>
      <c r="M25" s="14">
        <v>51.616250000004946</v>
      </c>
      <c r="N25" s="14">
        <v>49.368518518510328</v>
      </c>
      <c r="O25" s="2">
        <v>47.267873015870741</v>
      </c>
      <c r="P25" s="27"/>
    </row>
    <row r="26" spans="2:16" ht="15" customHeight="1">
      <c r="B26" s="26" t="s">
        <v>97</v>
      </c>
      <c r="C26" s="14">
        <v>54.031410256405181</v>
      </c>
      <c r="D26" s="14">
        <v>58.594444444428923</v>
      </c>
      <c r="E26" s="14">
        <v>62.310555555531757</v>
      </c>
      <c r="F26" s="14">
        <v>70.198611111118225</v>
      </c>
      <c r="G26" s="14">
        <v>57.036666666681413</v>
      </c>
      <c r="H26" s="14">
        <v>68.049333333335824</v>
      </c>
      <c r="I26" s="14">
        <v>59.064583333307382</v>
      </c>
      <c r="J26" s="14">
        <v>60.188596491254621</v>
      </c>
      <c r="K26" s="14">
        <v>53.919871794879256</v>
      </c>
      <c r="L26" s="14">
        <v>46.156410256398466</v>
      </c>
      <c r="M26" s="14">
        <v>72.257291666670426</v>
      </c>
      <c r="N26" s="14">
        <v>67.245402298821531</v>
      </c>
      <c r="O26" s="2">
        <v>60.893456032714468</v>
      </c>
      <c r="P26" s="27"/>
    </row>
    <row r="27" spans="2:16" ht="15" customHeight="1">
      <c r="B27" s="26" t="s">
        <v>140</v>
      </c>
      <c r="C27" s="14">
        <v>0</v>
      </c>
      <c r="D27" s="14">
        <v>0</v>
      </c>
      <c r="E27" s="14">
        <v>0</v>
      </c>
      <c r="F27" s="14">
        <v>110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2">
        <v>110</v>
      </c>
      <c r="P27" s="27"/>
    </row>
    <row r="28" spans="2:16" ht="15" customHeight="1">
      <c r="B28" s="26" t="s">
        <v>98</v>
      </c>
      <c r="C28" s="14">
        <v>0</v>
      </c>
      <c r="D28" s="14">
        <v>212.21666666673264</v>
      </c>
      <c r="E28" s="14">
        <v>230.29999999998836</v>
      </c>
      <c r="F28" s="14">
        <v>188.84166666667443</v>
      </c>
      <c r="G28" s="14">
        <v>188.61666666672681</v>
      </c>
      <c r="H28" s="14">
        <v>0</v>
      </c>
      <c r="I28" s="14">
        <v>208.03333333320916</v>
      </c>
      <c r="J28" s="14">
        <v>209.88333333330229</v>
      </c>
      <c r="K28" s="14">
        <v>216.66666666674428</v>
      </c>
      <c r="L28" s="14">
        <v>232.95000000006985</v>
      </c>
      <c r="M28" s="14">
        <v>235.04999999993015</v>
      </c>
      <c r="N28" s="14">
        <v>207.31666666673846</v>
      </c>
      <c r="O28" s="2">
        <v>208.81923076925048</v>
      </c>
      <c r="P28" s="27"/>
    </row>
    <row r="29" spans="2:16" ht="15" customHeight="1">
      <c r="B29" s="26" t="s">
        <v>99</v>
      </c>
      <c r="C29" s="14">
        <v>76.290476190466762</v>
      </c>
      <c r="D29" s="14">
        <v>68.728571428584729</v>
      </c>
      <c r="E29" s="14">
        <v>50.435416666638048</v>
      </c>
      <c r="F29" s="14">
        <v>63.893333333311602</v>
      </c>
      <c r="G29" s="14">
        <v>85.63333333336881</v>
      </c>
      <c r="H29" s="14">
        <v>41.029166666645324</v>
      </c>
      <c r="I29" s="14">
        <v>60.338888888916699</v>
      </c>
      <c r="J29" s="14">
        <v>68.055555555591127</v>
      </c>
      <c r="K29" s="14">
        <v>58.038888888899237</v>
      </c>
      <c r="L29" s="14">
        <v>75.083333333395416</v>
      </c>
      <c r="M29" s="14">
        <v>64.912499999947613</v>
      </c>
      <c r="N29" s="14">
        <v>65.630555555544561</v>
      </c>
      <c r="O29" s="2">
        <v>65.808333333337728</v>
      </c>
      <c r="P29" s="27"/>
    </row>
    <row r="30" spans="2:16" ht="15" customHeight="1">
      <c r="B30" s="26" t="s">
        <v>100</v>
      </c>
      <c r="C30" s="14">
        <v>58.429166666675883</v>
      </c>
      <c r="D30" s="14">
        <v>82.867777777800796</v>
      </c>
      <c r="E30" s="14">
        <v>98.259523809529909</v>
      </c>
      <c r="F30" s="14">
        <v>114.56428571432896</v>
      </c>
      <c r="G30" s="14">
        <v>78.254999999975553</v>
      </c>
      <c r="H30" s="14">
        <v>146.1291666666657</v>
      </c>
      <c r="I30" s="14">
        <v>136.75238095238041</v>
      </c>
      <c r="J30" s="14">
        <v>100.21071428569432</v>
      </c>
      <c r="K30" s="14">
        <v>99.039285714251619</v>
      </c>
      <c r="L30" s="14">
        <v>101.06222222220386</v>
      </c>
      <c r="M30" s="14">
        <v>111.36904761902822</v>
      </c>
      <c r="N30" s="14">
        <v>105.1629629629897</v>
      </c>
      <c r="O30" s="2">
        <v>98.769515669512117</v>
      </c>
      <c r="P30" s="27"/>
    </row>
    <row r="31" spans="2:16" ht="15" customHeight="1">
      <c r="B31" s="26" t="s">
        <v>145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23.033333333325572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2">
        <v>23.033333333325572</v>
      </c>
      <c r="P31" s="27"/>
    </row>
    <row r="32" spans="2:16" ht="15" customHeight="1">
      <c r="B32" s="26" t="s">
        <v>101</v>
      </c>
      <c r="C32" s="14">
        <v>32.333333333313931</v>
      </c>
      <c r="D32" s="14">
        <v>15.916666666598758</v>
      </c>
      <c r="E32" s="14">
        <v>46.975000000064028</v>
      </c>
      <c r="F32" s="14">
        <v>98.805555555562023</v>
      </c>
      <c r="G32" s="14">
        <v>64.083333333255723</v>
      </c>
      <c r="H32" s="14">
        <v>72.5</v>
      </c>
      <c r="I32" s="14">
        <v>16.666666666686069</v>
      </c>
      <c r="J32" s="14">
        <v>157.28888888884103</v>
      </c>
      <c r="K32" s="14">
        <v>15.430555555591127</v>
      </c>
      <c r="L32" s="14">
        <v>50.333333333343035</v>
      </c>
      <c r="M32" s="14">
        <v>28.120238095247519</v>
      </c>
      <c r="N32" s="14">
        <v>26.833333333313931</v>
      </c>
      <c r="O32" s="2">
        <v>44.37400000000256</v>
      </c>
      <c r="P32" s="27"/>
    </row>
    <row r="33" spans="2:15" ht="15" customHeight="1">
      <c r="B33" s="26" t="s">
        <v>133</v>
      </c>
      <c r="C33" s="14">
        <v>0</v>
      </c>
      <c r="D33" s="14">
        <v>1.5314814814482816</v>
      </c>
      <c r="E33" s="14">
        <v>23.011111111089122</v>
      </c>
      <c r="F33" s="14">
        <v>0</v>
      </c>
      <c r="G33" s="14">
        <v>1.5490196078488438</v>
      </c>
      <c r="H33" s="14">
        <v>22.645098039216144</v>
      </c>
      <c r="I33" s="14">
        <v>7.9583333333430346</v>
      </c>
      <c r="J33" s="14">
        <v>0</v>
      </c>
      <c r="K33" s="14">
        <v>0</v>
      </c>
      <c r="L33" s="14">
        <v>36.625000000029104</v>
      </c>
      <c r="M33" s="14">
        <v>26.616666666639503</v>
      </c>
      <c r="N33" s="14">
        <v>27.020833333313931</v>
      </c>
      <c r="O33" s="2">
        <v>13.20468749999236</v>
      </c>
    </row>
    <row r="34" spans="2:15" ht="15" customHeight="1">
      <c r="B34" s="26" t="s">
        <v>102</v>
      </c>
      <c r="C34" s="14">
        <v>35.868217054248227</v>
      </c>
      <c r="D34" s="14">
        <v>22.582638888883594</v>
      </c>
      <c r="E34" s="14">
        <v>32.911904761916958</v>
      </c>
      <c r="F34" s="14">
        <v>25.582500000015717</v>
      </c>
      <c r="G34" s="14">
        <v>37.581578947395379</v>
      </c>
      <c r="H34" s="14">
        <v>74.924358974381065</v>
      </c>
      <c r="I34" s="14">
        <v>26.992222222208511</v>
      </c>
      <c r="J34" s="14">
        <v>63.159090909053866</v>
      </c>
      <c r="K34" s="14">
        <v>38.611904761899495</v>
      </c>
      <c r="L34" s="14">
        <v>57.801333333333019</v>
      </c>
      <c r="M34" s="14">
        <v>57.520833333299379</v>
      </c>
      <c r="N34" s="14">
        <v>53.572499999994761</v>
      </c>
      <c r="O34" s="2">
        <v>37.513060428846522</v>
      </c>
    </row>
    <row r="35" spans="2:15" ht="15" customHeight="1">
      <c r="B35" s="26" t="s">
        <v>103</v>
      </c>
      <c r="C35" s="14">
        <v>9.0416666666278616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2">
        <v>9.0416666666278616</v>
      </c>
    </row>
    <row r="36" spans="2:15" ht="1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5" ht="30.75" customHeight="1">
      <c r="B37" s="28" t="s">
        <v>135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ht="15" customHeight="1">
      <c r="B38" s="29"/>
    </row>
    <row r="39" spans="2:15" ht="15" customHeight="1">
      <c r="C39" s="30"/>
    </row>
    <row r="40" spans="2:15" ht="15" customHeight="1"/>
    <row r="41" spans="2:15" ht="15" customHeight="1"/>
    <row r="42" spans="2:15" ht="15" customHeight="1"/>
    <row r="43" spans="2:15" ht="15" customHeight="1">
      <c r="B43" s="31" t="s">
        <v>64</v>
      </c>
    </row>
    <row r="44" spans="2:15" ht="15" customHeight="1"/>
    <row r="45" spans="2:15" ht="15" customHeight="1">
      <c r="B45" s="3" t="s">
        <v>71</v>
      </c>
    </row>
    <row r="46" spans="2:15" ht="15" customHeight="1"/>
    <row r="47" spans="2:15" ht="15" customHeight="1"/>
    <row r="48" spans="2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</sheetData>
  <mergeCells count="1">
    <mergeCell ref="B37:O37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Q31"/>
  <sheetViews>
    <sheetView workbookViewId="0">
      <selection sqref="A1:XFD1048576"/>
    </sheetView>
  </sheetViews>
  <sheetFormatPr baseColWidth="10" defaultRowHeight="13"/>
  <cols>
    <col min="1" max="1" width="10.83203125" style="6"/>
    <col min="2" max="3" width="10.83203125" style="5"/>
    <col min="4" max="13" width="10.83203125" style="6"/>
    <col min="14" max="14" width="10" style="6" customWidth="1"/>
    <col min="15" max="16384" width="10.83203125" style="6"/>
  </cols>
  <sheetData>
    <row r="1" spans="2:9" ht="17">
      <c r="I1" s="111" t="s">
        <v>157</v>
      </c>
    </row>
    <row r="2" spans="2:9" ht="17">
      <c r="B2" s="5" t="s">
        <v>18</v>
      </c>
      <c r="C2" s="5" t="s">
        <v>14</v>
      </c>
      <c r="H2" s="111" t="s">
        <v>147</v>
      </c>
    </row>
    <row r="3" spans="2:9">
      <c r="B3" s="5" t="s">
        <v>1</v>
      </c>
      <c r="C3" s="9">
        <f>'CUADRO 2.1'!C36</f>
        <v>682</v>
      </c>
    </row>
    <row r="4" spans="2:9">
      <c r="B4" s="5" t="s">
        <v>2</v>
      </c>
      <c r="C4" s="9">
        <f>'CUADRO 2.1'!D36</f>
        <v>750</v>
      </c>
    </row>
    <row r="5" spans="2:9">
      <c r="B5" s="5" t="s">
        <v>3</v>
      </c>
      <c r="C5" s="9">
        <f>'CUADRO 2.1'!E36</f>
        <v>635</v>
      </c>
    </row>
    <row r="6" spans="2:9">
      <c r="B6" s="5" t="s">
        <v>4</v>
      </c>
      <c r="C6" s="9">
        <f>'CUADRO 2.1'!F36</f>
        <v>527</v>
      </c>
    </row>
    <row r="7" spans="2:9">
      <c r="B7" s="5" t="s">
        <v>5</v>
      </c>
      <c r="C7" s="9">
        <f>'CUADRO 2.1'!G36</f>
        <v>627</v>
      </c>
    </row>
    <row r="8" spans="2:9">
      <c r="B8" s="5" t="s">
        <v>6</v>
      </c>
      <c r="C8" s="9">
        <f>'CUADRO 2.1'!H36</f>
        <v>492</v>
      </c>
    </row>
    <row r="9" spans="2:9">
      <c r="B9" s="5" t="s">
        <v>7</v>
      </c>
      <c r="C9" s="9">
        <f>'CUADRO 2.1'!I36</f>
        <v>585</v>
      </c>
    </row>
    <row r="10" spans="2:9">
      <c r="B10" s="5" t="s">
        <v>8</v>
      </c>
      <c r="C10" s="9">
        <f>'CUADRO 2.1'!J36</f>
        <v>517</v>
      </c>
    </row>
    <row r="11" spans="2:9">
      <c r="B11" s="5" t="s">
        <v>9</v>
      </c>
      <c r="C11" s="9">
        <f>'CUADRO 2.1'!K36</f>
        <v>524</v>
      </c>
    </row>
    <row r="12" spans="2:9">
      <c r="B12" s="5" t="s">
        <v>10</v>
      </c>
      <c r="C12" s="9">
        <f>'CUADRO 2.1'!L36</f>
        <v>558</v>
      </c>
    </row>
    <row r="13" spans="2:9">
      <c r="B13" s="5" t="s">
        <v>11</v>
      </c>
      <c r="C13" s="9">
        <f>'CUADRO 2.1'!M36</f>
        <v>593</v>
      </c>
    </row>
    <row r="14" spans="2:9">
      <c r="B14" s="5" t="s">
        <v>12</v>
      </c>
      <c r="C14" s="9">
        <f>'CUADRO 2.1'!N36</f>
        <v>546</v>
      </c>
    </row>
    <row r="15" spans="2:9">
      <c r="B15" s="5" t="s">
        <v>13</v>
      </c>
      <c r="C15" s="9">
        <f>SUM(C3:C14)</f>
        <v>7036</v>
      </c>
    </row>
    <row r="20" spans="2:17">
      <c r="B20" s="5" t="s">
        <v>138</v>
      </c>
    </row>
    <row r="31" spans="2:17">
      <c r="Q31" s="99">
        <v>444</v>
      </c>
    </row>
  </sheetData>
  <phoneticPr fontId="0" type="noConversion"/>
  <printOptions horizontalCentered="1" verticalCentered="1"/>
  <pageMargins left="0.15748031496062992" right="0.19685039370078741" top="0.19685039370078741" bottom="0.19685039370078741" header="0" footer="0"/>
  <pageSetup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9"/>
  <dimension ref="B1:I32"/>
  <sheetViews>
    <sheetView workbookViewId="0">
      <selection sqref="A1:XFD1048576"/>
    </sheetView>
  </sheetViews>
  <sheetFormatPr baseColWidth="10" defaultRowHeight="13"/>
  <cols>
    <col min="1" max="1" width="10.83203125" style="6"/>
    <col min="2" max="2" width="18.1640625" style="5" bestFit="1" customWidth="1"/>
    <col min="3" max="3" width="10.83203125" style="5"/>
    <col min="4" max="16384" width="10.83203125" style="6"/>
  </cols>
  <sheetData>
    <row r="1" spans="2:9">
      <c r="B1" s="5" t="s">
        <v>0</v>
      </c>
      <c r="C1" s="5" t="s">
        <v>43</v>
      </c>
    </row>
    <row r="2" spans="2:9" ht="14">
      <c r="B2" s="8" t="s">
        <v>19</v>
      </c>
      <c r="C2" s="18">
        <f>'CUADRO 2.9'!O8</f>
        <v>26.439479512736266</v>
      </c>
      <c r="D2" s="19"/>
      <c r="I2" s="20" t="s">
        <v>166</v>
      </c>
    </row>
    <row r="3" spans="2:9">
      <c r="B3" s="8" t="s">
        <v>20</v>
      </c>
      <c r="C3" s="18">
        <f>'CUADRO 2.9'!O9</f>
        <v>22.508600823039671</v>
      </c>
      <c r="D3" s="19"/>
    </row>
    <row r="4" spans="2:9">
      <c r="B4" s="8" t="s">
        <v>21</v>
      </c>
      <c r="C4" s="18">
        <f>'CUADRO 2.9'!O10</f>
        <v>42.310391363020898</v>
      </c>
      <c r="D4" s="19"/>
    </row>
    <row r="5" spans="2:9">
      <c r="B5" s="8" t="s">
        <v>23</v>
      </c>
      <c r="C5" s="18">
        <f>'CUADRO 2.9'!O11</f>
        <v>64.199324324335336</v>
      </c>
      <c r="D5" s="19"/>
    </row>
    <row r="6" spans="2:9">
      <c r="B6" s="8" t="s">
        <v>24</v>
      </c>
      <c r="C6" s="18">
        <f>'CUADRO 2.9'!O12</f>
        <v>45.86853813559226</v>
      </c>
      <c r="D6" s="19"/>
    </row>
    <row r="7" spans="2:9">
      <c r="B7" s="8" t="s">
        <v>22</v>
      </c>
      <c r="C7" s="18">
        <f>'CUADRO 2.9'!O13</f>
        <v>57.488064516126364</v>
      </c>
      <c r="D7" s="19"/>
    </row>
    <row r="8" spans="2:9">
      <c r="B8" s="8" t="s">
        <v>26</v>
      </c>
      <c r="C8" s="18">
        <f>'CUADRO 2.9'!O14</f>
        <v>42.442676767659243</v>
      </c>
      <c r="D8" s="19"/>
    </row>
    <row r="9" spans="2:9">
      <c r="B9" s="8" t="s">
        <v>25</v>
      </c>
      <c r="C9" s="18">
        <f>'CUADRO 2.9'!O15</f>
        <v>49.233047619044584</v>
      </c>
      <c r="D9" s="19"/>
    </row>
    <row r="10" spans="2:9">
      <c r="B10" s="8" t="s">
        <v>27</v>
      </c>
      <c r="C10" s="18">
        <f>'CUADRO 2.9'!O16</f>
        <v>139.55000000000507</v>
      </c>
      <c r="D10" s="19"/>
    </row>
    <row r="11" spans="2:9">
      <c r="B11" s="8" t="s">
        <v>28</v>
      </c>
      <c r="C11" s="18">
        <f>'CUADRO 2.9'!O17</f>
        <v>52.180227743273363</v>
      </c>
      <c r="D11" s="19"/>
    </row>
    <row r="12" spans="2:9">
      <c r="B12" s="8" t="s">
        <v>29</v>
      </c>
      <c r="C12" s="18">
        <f>'CUADRO 2.9'!O18</f>
        <v>28.283647798735402</v>
      </c>
      <c r="D12" s="19"/>
    </row>
    <row r="13" spans="2:9">
      <c r="B13" s="8" t="s">
        <v>30</v>
      </c>
      <c r="C13" s="18">
        <f>'CUADRO 2.9'!O19</f>
        <v>27.603333333344199</v>
      </c>
      <c r="D13" s="19"/>
    </row>
    <row r="14" spans="2:9">
      <c r="B14" s="8" t="s">
        <v>31</v>
      </c>
      <c r="C14" s="18">
        <f>'CUADRO 2.9'!O20</f>
        <v>39.608601458596098</v>
      </c>
      <c r="D14" s="19"/>
    </row>
    <row r="15" spans="2:9">
      <c r="B15" s="8" t="s">
        <v>32</v>
      </c>
      <c r="C15" s="18">
        <f>'CUADRO 2.9'!O21</f>
        <v>29.6540152963662</v>
      </c>
      <c r="D15" s="19"/>
    </row>
    <row r="16" spans="2:9">
      <c r="B16" s="8" t="s">
        <v>33</v>
      </c>
      <c r="C16" s="18">
        <f>'CUADRO 2.9'!O22</f>
        <v>39.131732168854732</v>
      </c>
      <c r="D16" s="19"/>
    </row>
    <row r="17" spans="2:4">
      <c r="B17" s="8" t="s">
        <v>37</v>
      </c>
      <c r="C17" s="18">
        <f>'CUADRO 2.9'!O23</f>
        <v>63.652608695655871</v>
      </c>
      <c r="D17" s="19"/>
    </row>
    <row r="18" spans="2:4">
      <c r="B18" s="8" t="s">
        <v>34</v>
      </c>
      <c r="C18" s="18">
        <f>'CUADRO 2.9'!O24</f>
        <v>91.631871345024066</v>
      </c>
      <c r="D18" s="19"/>
    </row>
    <row r="19" spans="2:4">
      <c r="B19" s="8" t="s">
        <v>36</v>
      </c>
      <c r="C19" s="18">
        <f>'CUADRO 2.9'!O25</f>
        <v>47.267873015870741</v>
      </c>
      <c r="D19" s="19"/>
    </row>
    <row r="20" spans="2:4">
      <c r="B20" s="8" t="s">
        <v>35</v>
      </c>
      <c r="C20" s="18">
        <f>'CUADRO 2.9'!O26</f>
        <v>60.893456032714468</v>
      </c>
      <c r="D20" s="19"/>
    </row>
    <row r="21" spans="2:4">
      <c r="B21" s="8" t="s">
        <v>141</v>
      </c>
      <c r="C21" s="18">
        <f>'CUADRO 2.9'!O27</f>
        <v>110</v>
      </c>
      <c r="D21" s="19"/>
    </row>
    <row r="22" spans="2:4">
      <c r="B22" s="8" t="s">
        <v>45</v>
      </c>
      <c r="C22" s="18">
        <f>'CUADRO 2.9'!O28</f>
        <v>208.81923076925048</v>
      </c>
      <c r="D22" s="19"/>
    </row>
    <row r="23" spans="2:4">
      <c r="B23" s="8" t="s">
        <v>39</v>
      </c>
      <c r="C23" s="18">
        <f>'CUADRO 2.9'!O29</f>
        <v>65.808333333337728</v>
      </c>
      <c r="D23" s="19"/>
    </row>
    <row r="24" spans="2:4">
      <c r="B24" s="8" t="s">
        <v>38</v>
      </c>
      <c r="C24" s="18">
        <f>'CUADRO 2.9'!O30</f>
        <v>98.769515669512117</v>
      </c>
      <c r="D24" s="19"/>
    </row>
    <row r="25" spans="2:4">
      <c r="B25" s="8" t="s">
        <v>72</v>
      </c>
      <c r="C25" s="18">
        <f>'CUADRO 2.9'!O31</f>
        <v>23.033333333325572</v>
      </c>
      <c r="D25" s="19"/>
    </row>
    <row r="26" spans="2:4">
      <c r="B26" s="8" t="s">
        <v>40</v>
      </c>
      <c r="C26" s="18">
        <f>'CUADRO 2.9'!O32</f>
        <v>44.37400000000256</v>
      </c>
      <c r="D26" s="19"/>
    </row>
    <row r="27" spans="2:4">
      <c r="B27" s="8" t="s">
        <v>134</v>
      </c>
      <c r="C27" s="18">
        <f>'CUADRO 2.9'!O33</f>
        <v>13.20468749999236</v>
      </c>
      <c r="D27" s="19"/>
    </row>
    <row r="28" spans="2:4">
      <c r="B28" s="8" t="s">
        <v>73</v>
      </c>
      <c r="C28" s="18">
        <f>'CUADRO 2.9'!O34</f>
        <v>37.513060428846522</v>
      </c>
    </row>
    <row r="29" spans="2:4">
      <c r="B29" s="8" t="s">
        <v>42</v>
      </c>
      <c r="C29" s="18">
        <f>'CUADRO 2.9'!O35</f>
        <v>9.0416666666278616</v>
      </c>
    </row>
    <row r="30" spans="2:4">
      <c r="C30" s="18"/>
    </row>
    <row r="31" spans="2:4">
      <c r="C31" s="18"/>
    </row>
    <row r="32" spans="2:4">
      <c r="C32" s="18"/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/>
  <dimension ref="B1:P40"/>
  <sheetViews>
    <sheetView workbookViewId="0">
      <selection sqref="A1:XFD1048576"/>
    </sheetView>
  </sheetViews>
  <sheetFormatPr baseColWidth="10" defaultColWidth="11.5" defaultRowHeight="13" customHeight="1"/>
  <cols>
    <col min="1" max="1" width="2" style="3" customWidth="1"/>
    <col min="2" max="2" width="22.33203125" style="3" customWidth="1"/>
    <col min="3" max="14" width="6.6640625" style="3" bestFit="1" customWidth="1"/>
    <col min="15" max="15" width="7.6640625" style="3" bestFit="1" customWidth="1"/>
    <col min="16" max="16" width="12.6640625" style="3" bestFit="1" customWidth="1"/>
    <col min="17" max="16384" width="11.5" style="3"/>
  </cols>
  <sheetData>
    <row r="1" spans="2:15" s="3" customFormat="1" ht="13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s="3" customFormat="1" ht="13" customHeight="1">
      <c r="B2" s="1" t="s">
        <v>78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s="3" customFormat="1" ht="13" customHeight="1">
      <c r="B3" s="1"/>
    </row>
    <row r="4" spans="2:15" s="3" customFormat="1" ht="13" customHeight="1">
      <c r="B4" s="1" t="s">
        <v>127</v>
      </c>
    </row>
    <row r="5" spans="2:15" s="3" customFormat="1" ht="13" customHeight="1">
      <c r="B5" s="1" t="s">
        <v>147</v>
      </c>
    </row>
    <row r="7" spans="2:15" s="11" customFormat="1" ht="13" customHeight="1">
      <c r="B7" s="12" t="s">
        <v>77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2" t="s">
        <v>13</v>
      </c>
    </row>
    <row r="8" spans="2:15" s="3" customFormat="1" ht="13" customHeight="1">
      <c r="B8" s="13" t="s">
        <v>79</v>
      </c>
      <c r="C8" s="14">
        <v>59</v>
      </c>
      <c r="D8" s="14">
        <v>63</v>
      </c>
      <c r="E8" s="14">
        <v>51</v>
      </c>
      <c r="F8" s="14">
        <v>48</v>
      </c>
      <c r="G8" s="14">
        <v>48</v>
      </c>
      <c r="H8" s="14">
        <v>42</v>
      </c>
      <c r="I8" s="14">
        <v>42</v>
      </c>
      <c r="J8" s="14">
        <v>51</v>
      </c>
      <c r="K8" s="14">
        <v>44</v>
      </c>
      <c r="L8" s="14">
        <v>48</v>
      </c>
      <c r="M8" s="14">
        <v>56</v>
      </c>
      <c r="N8" s="14">
        <v>54</v>
      </c>
      <c r="O8" s="2">
        <f>SUM(C8:N8)</f>
        <v>606</v>
      </c>
    </row>
    <row r="9" spans="2:15" s="3" customFormat="1" ht="13" customHeight="1">
      <c r="B9" s="13" t="s">
        <v>80</v>
      </c>
      <c r="C9" s="14">
        <v>84</v>
      </c>
      <c r="D9" s="14">
        <v>81</v>
      </c>
      <c r="E9" s="14">
        <v>69</v>
      </c>
      <c r="F9" s="14">
        <v>75</v>
      </c>
      <c r="G9" s="14">
        <v>71</v>
      </c>
      <c r="H9" s="14">
        <v>61</v>
      </c>
      <c r="I9" s="14">
        <v>55</v>
      </c>
      <c r="J9" s="14">
        <v>45</v>
      </c>
      <c r="K9" s="14">
        <v>60</v>
      </c>
      <c r="L9" s="14">
        <v>78</v>
      </c>
      <c r="M9" s="14">
        <v>70</v>
      </c>
      <c r="N9" s="14">
        <v>69</v>
      </c>
      <c r="O9" s="2">
        <f t="shared" ref="O9:O36" si="0">SUM(C9:N9)</f>
        <v>818</v>
      </c>
    </row>
    <row r="10" spans="2:15" s="3" customFormat="1" ht="13" customHeight="1">
      <c r="B10" s="13" t="s">
        <v>81</v>
      </c>
      <c r="C10" s="14">
        <v>270</v>
      </c>
      <c r="D10" s="14">
        <v>186</v>
      </c>
      <c r="E10" s="14">
        <v>142</v>
      </c>
      <c r="F10" s="14">
        <v>129</v>
      </c>
      <c r="G10" s="14">
        <v>203</v>
      </c>
      <c r="H10" s="14">
        <v>75</v>
      </c>
      <c r="I10" s="14">
        <v>180</v>
      </c>
      <c r="J10" s="14">
        <v>116</v>
      </c>
      <c r="K10" s="14">
        <v>145</v>
      </c>
      <c r="L10" s="14">
        <v>111</v>
      </c>
      <c r="M10" s="14">
        <v>165</v>
      </c>
      <c r="N10" s="14">
        <v>168</v>
      </c>
      <c r="O10" s="2">
        <f t="shared" si="0"/>
        <v>1890</v>
      </c>
    </row>
    <row r="11" spans="2:15" s="3" customFormat="1" ht="13" customHeight="1">
      <c r="B11" s="13" t="s">
        <v>82</v>
      </c>
      <c r="C11" s="14">
        <v>19</v>
      </c>
      <c r="D11" s="14">
        <v>41</v>
      </c>
      <c r="E11" s="14">
        <v>33</v>
      </c>
      <c r="F11" s="14">
        <v>38</v>
      </c>
      <c r="G11" s="14">
        <v>34</v>
      </c>
      <c r="H11" s="14">
        <v>15</v>
      </c>
      <c r="I11" s="14">
        <v>43</v>
      </c>
      <c r="J11" s="14">
        <v>27</v>
      </c>
      <c r="K11" s="14">
        <v>33</v>
      </c>
      <c r="L11" s="14">
        <v>42</v>
      </c>
      <c r="M11" s="14">
        <v>34</v>
      </c>
      <c r="N11" s="14">
        <v>33</v>
      </c>
      <c r="O11" s="2">
        <f t="shared" si="0"/>
        <v>392</v>
      </c>
    </row>
    <row r="12" spans="2:15" s="3" customFormat="1" ht="13" customHeight="1">
      <c r="B12" s="13" t="s">
        <v>83</v>
      </c>
      <c r="C12" s="14">
        <v>226</v>
      </c>
      <c r="D12" s="14">
        <v>239</v>
      </c>
      <c r="E12" s="14">
        <v>225</v>
      </c>
      <c r="F12" s="14">
        <v>195</v>
      </c>
      <c r="G12" s="14">
        <v>235</v>
      </c>
      <c r="H12" s="14">
        <v>193</v>
      </c>
      <c r="I12" s="14">
        <v>241</v>
      </c>
      <c r="J12" s="14">
        <v>212</v>
      </c>
      <c r="K12" s="14">
        <v>206</v>
      </c>
      <c r="L12" s="14">
        <v>249</v>
      </c>
      <c r="M12" s="14">
        <v>257</v>
      </c>
      <c r="N12" s="14">
        <v>188</v>
      </c>
      <c r="O12" s="2">
        <f t="shared" si="0"/>
        <v>2666</v>
      </c>
    </row>
    <row r="13" spans="2:15" s="3" customFormat="1" ht="13" customHeight="1">
      <c r="B13" s="13" t="s">
        <v>84</v>
      </c>
      <c r="C13" s="14">
        <v>94</v>
      </c>
      <c r="D13" s="14">
        <v>98</v>
      </c>
      <c r="E13" s="14">
        <v>91</v>
      </c>
      <c r="F13" s="14">
        <v>101</v>
      </c>
      <c r="G13" s="14">
        <v>100</v>
      </c>
      <c r="H13" s="14">
        <v>78</v>
      </c>
      <c r="I13" s="14">
        <v>91</v>
      </c>
      <c r="J13" s="14">
        <v>85</v>
      </c>
      <c r="K13" s="14">
        <v>57</v>
      </c>
      <c r="L13" s="14">
        <v>76</v>
      </c>
      <c r="M13" s="14">
        <v>82</v>
      </c>
      <c r="N13" s="14">
        <v>90</v>
      </c>
      <c r="O13" s="2">
        <f t="shared" si="0"/>
        <v>1043</v>
      </c>
    </row>
    <row r="14" spans="2:15" s="3" customFormat="1" ht="13" customHeight="1">
      <c r="B14" s="13" t="s">
        <v>85</v>
      </c>
      <c r="C14" s="14">
        <v>14</v>
      </c>
      <c r="D14" s="14">
        <v>9</v>
      </c>
      <c r="E14" s="14">
        <v>17</v>
      </c>
      <c r="F14" s="14">
        <v>13</v>
      </c>
      <c r="G14" s="14">
        <v>11</v>
      </c>
      <c r="H14" s="14">
        <v>10</v>
      </c>
      <c r="I14" s="14">
        <v>10</v>
      </c>
      <c r="J14" s="14">
        <v>11</v>
      </c>
      <c r="K14" s="14">
        <v>9</v>
      </c>
      <c r="L14" s="14">
        <v>10</v>
      </c>
      <c r="M14" s="14">
        <v>9</v>
      </c>
      <c r="N14" s="14">
        <v>9</v>
      </c>
      <c r="O14" s="2">
        <f t="shared" si="0"/>
        <v>132</v>
      </c>
    </row>
    <row r="15" spans="2:15" s="3" customFormat="1" ht="13" customHeight="1">
      <c r="B15" s="13" t="s">
        <v>86</v>
      </c>
      <c r="C15" s="14">
        <v>41</v>
      </c>
      <c r="D15" s="14">
        <v>57</v>
      </c>
      <c r="E15" s="14">
        <v>71</v>
      </c>
      <c r="F15" s="14">
        <v>53</v>
      </c>
      <c r="G15" s="14">
        <v>62</v>
      </c>
      <c r="H15" s="14">
        <v>74</v>
      </c>
      <c r="I15" s="14">
        <v>65</v>
      </c>
      <c r="J15" s="14">
        <v>56</v>
      </c>
      <c r="K15" s="14">
        <v>61</v>
      </c>
      <c r="L15" s="14">
        <v>66</v>
      </c>
      <c r="M15" s="14">
        <v>60</v>
      </c>
      <c r="N15" s="14">
        <v>90</v>
      </c>
      <c r="O15" s="2">
        <f t="shared" si="0"/>
        <v>756</v>
      </c>
    </row>
    <row r="16" spans="2:15" s="3" customFormat="1" ht="13" customHeight="1">
      <c r="B16" s="13" t="s">
        <v>87</v>
      </c>
      <c r="C16" s="14">
        <v>52</v>
      </c>
      <c r="D16" s="14">
        <v>47</v>
      </c>
      <c r="E16" s="14">
        <v>82</v>
      </c>
      <c r="F16" s="14">
        <v>63</v>
      </c>
      <c r="G16" s="14">
        <v>77</v>
      </c>
      <c r="H16" s="14">
        <v>60</v>
      </c>
      <c r="I16" s="14">
        <v>70</v>
      </c>
      <c r="J16" s="14">
        <v>69</v>
      </c>
      <c r="K16" s="14">
        <v>60</v>
      </c>
      <c r="L16" s="14">
        <v>58</v>
      </c>
      <c r="M16" s="14">
        <v>43</v>
      </c>
      <c r="N16" s="14">
        <v>87</v>
      </c>
      <c r="O16" s="2">
        <f t="shared" si="0"/>
        <v>768</v>
      </c>
    </row>
    <row r="17" spans="2:15" s="3" customFormat="1" ht="13" customHeight="1">
      <c r="B17" s="13" t="s">
        <v>88</v>
      </c>
      <c r="C17" s="14">
        <v>48</v>
      </c>
      <c r="D17" s="14">
        <v>53</v>
      </c>
      <c r="E17" s="14">
        <v>35</v>
      </c>
      <c r="F17" s="14">
        <v>31</v>
      </c>
      <c r="G17" s="14">
        <v>32</v>
      </c>
      <c r="H17" s="14">
        <v>26</v>
      </c>
      <c r="I17" s="14">
        <v>31</v>
      </c>
      <c r="J17" s="14">
        <v>28</v>
      </c>
      <c r="K17" s="14">
        <v>28</v>
      </c>
      <c r="L17" s="14">
        <v>24</v>
      </c>
      <c r="M17" s="14">
        <v>27</v>
      </c>
      <c r="N17" s="14">
        <v>32</v>
      </c>
      <c r="O17" s="2">
        <f t="shared" si="0"/>
        <v>395</v>
      </c>
    </row>
    <row r="18" spans="2:15" s="3" customFormat="1" ht="13" customHeight="1">
      <c r="B18" s="13" t="s">
        <v>89</v>
      </c>
      <c r="C18" s="14">
        <v>6</v>
      </c>
      <c r="D18" s="14">
        <v>12</v>
      </c>
      <c r="E18" s="14">
        <v>14</v>
      </c>
      <c r="F18" s="14">
        <v>6</v>
      </c>
      <c r="G18" s="14">
        <v>23</v>
      </c>
      <c r="H18" s="14">
        <v>11</v>
      </c>
      <c r="I18" s="14">
        <v>9</v>
      </c>
      <c r="J18" s="14">
        <v>18</v>
      </c>
      <c r="K18" s="14">
        <v>10</v>
      </c>
      <c r="L18" s="14">
        <v>13</v>
      </c>
      <c r="M18" s="14">
        <v>12</v>
      </c>
      <c r="N18" s="14">
        <v>13</v>
      </c>
      <c r="O18" s="2">
        <f t="shared" si="0"/>
        <v>147</v>
      </c>
    </row>
    <row r="19" spans="2:15" s="3" customFormat="1" ht="13" customHeight="1">
      <c r="B19" s="13" t="s">
        <v>90</v>
      </c>
      <c r="C19" s="14">
        <v>2</v>
      </c>
      <c r="D19" s="14">
        <v>2</v>
      </c>
      <c r="E19" s="14">
        <v>0</v>
      </c>
      <c r="F19" s="14">
        <v>0</v>
      </c>
      <c r="G19" s="14">
        <v>2</v>
      </c>
      <c r="H19" s="14">
        <v>0</v>
      </c>
      <c r="I19" s="14">
        <v>0</v>
      </c>
      <c r="J19" s="14">
        <v>2</v>
      </c>
      <c r="K19" s="14">
        <v>0</v>
      </c>
      <c r="L19" s="14">
        <v>2</v>
      </c>
      <c r="M19" s="14">
        <v>0</v>
      </c>
      <c r="N19" s="14">
        <v>0</v>
      </c>
      <c r="O19" s="2">
        <f t="shared" si="0"/>
        <v>10</v>
      </c>
    </row>
    <row r="20" spans="2:15" s="3" customFormat="1" ht="13" customHeight="1">
      <c r="B20" s="13" t="s">
        <v>91</v>
      </c>
      <c r="C20" s="14">
        <v>181</v>
      </c>
      <c r="D20" s="14">
        <v>221</v>
      </c>
      <c r="E20" s="14">
        <v>187</v>
      </c>
      <c r="F20" s="14">
        <v>177</v>
      </c>
      <c r="G20" s="14">
        <v>195</v>
      </c>
      <c r="H20" s="14">
        <v>139</v>
      </c>
      <c r="I20" s="14">
        <v>209</v>
      </c>
      <c r="J20" s="14">
        <v>145</v>
      </c>
      <c r="K20" s="14">
        <v>151</v>
      </c>
      <c r="L20" s="14">
        <v>159</v>
      </c>
      <c r="M20" s="14">
        <v>153</v>
      </c>
      <c r="N20" s="14">
        <v>128</v>
      </c>
      <c r="O20" s="2">
        <f t="shared" si="0"/>
        <v>2045</v>
      </c>
    </row>
    <row r="21" spans="2:15" s="3" customFormat="1" ht="13" customHeight="1">
      <c r="B21" s="13" t="s">
        <v>92</v>
      </c>
      <c r="C21" s="14">
        <v>124</v>
      </c>
      <c r="D21" s="14">
        <v>149</v>
      </c>
      <c r="E21" s="14">
        <v>125</v>
      </c>
      <c r="F21" s="14">
        <v>63</v>
      </c>
      <c r="G21" s="14">
        <v>94</v>
      </c>
      <c r="H21" s="14">
        <v>88</v>
      </c>
      <c r="I21" s="14">
        <v>86</v>
      </c>
      <c r="J21" s="14">
        <v>79</v>
      </c>
      <c r="K21" s="14">
        <v>82</v>
      </c>
      <c r="L21" s="14">
        <v>70</v>
      </c>
      <c r="M21" s="14">
        <v>93</v>
      </c>
      <c r="N21" s="14">
        <v>98</v>
      </c>
      <c r="O21" s="2">
        <f t="shared" si="0"/>
        <v>1151</v>
      </c>
    </row>
    <row r="22" spans="2:15" s="3" customFormat="1" ht="13" customHeight="1">
      <c r="B22" s="13" t="s">
        <v>93</v>
      </c>
      <c r="C22" s="14">
        <v>184</v>
      </c>
      <c r="D22" s="14">
        <v>184</v>
      </c>
      <c r="E22" s="14">
        <v>156</v>
      </c>
      <c r="F22" s="14">
        <v>152</v>
      </c>
      <c r="G22" s="14">
        <v>181</v>
      </c>
      <c r="H22" s="14">
        <v>123</v>
      </c>
      <c r="I22" s="14">
        <v>157</v>
      </c>
      <c r="J22" s="14">
        <v>145</v>
      </c>
      <c r="K22" s="14">
        <v>142</v>
      </c>
      <c r="L22" s="14">
        <v>148</v>
      </c>
      <c r="M22" s="14">
        <v>175</v>
      </c>
      <c r="N22" s="14">
        <v>159</v>
      </c>
      <c r="O22" s="2">
        <f t="shared" si="0"/>
        <v>1906</v>
      </c>
    </row>
    <row r="23" spans="2:15" s="3" customFormat="1" ht="13" customHeight="1">
      <c r="B23" s="13" t="s">
        <v>94</v>
      </c>
      <c r="C23" s="14">
        <v>47</v>
      </c>
      <c r="D23" s="14">
        <v>36</v>
      </c>
      <c r="E23" s="14">
        <v>34</v>
      </c>
      <c r="F23" s="14">
        <v>37</v>
      </c>
      <c r="G23" s="14">
        <v>49</v>
      </c>
      <c r="H23" s="14">
        <v>34</v>
      </c>
      <c r="I23" s="14">
        <v>55</v>
      </c>
      <c r="J23" s="14">
        <v>67</v>
      </c>
      <c r="K23" s="14">
        <v>50</v>
      </c>
      <c r="L23" s="14">
        <v>53</v>
      </c>
      <c r="M23" s="14">
        <v>44</v>
      </c>
      <c r="N23" s="14">
        <v>41</v>
      </c>
      <c r="O23" s="2">
        <f t="shared" si="0"/>
        <v>547</v>
      </c>
    </row>
    <row r="24" spans="2:15" s="3" customFormat="1" ht="13" customHeight="1">
      <c r="B24" s="13" t="s">
        <v>95</v>
      </c>
      <c r="C24" s="14">
        <v>101</v>
      </c>
      <c r="D24" s="14">
        <v>64</v>
      </c>
      <c r="E24" s="14">
        <v>98</v>
      </c>
      <c r="F24" s="14">
        <v>57</v>
      </c>
      <c r="G24" s="14">
        <v>56</v>
      </c>
      <c r="H24" s="14">
        <v>22</v>
      </c>
      <c r="I24" s="14">
        <v>50</v>
      </c>
      <c r="J24" s="14">
        <v>58</v>
      </c>
      <c r="K24" s="14">
        <v>74</v>
      </c>
      <c r="L24" s="14">
        <v>99</v>
      </c>
      <c r="M24" s="14">
        <v>68</v>
      </c>
      <c r="N24" s="14">
        <v>77</v>
      </c>
      <c r="O24" s="2">
        <f t="shared" si="0"/>
        <v>824</v>
      </c>
    </row>
    <row r="25" spans="2:15" s="3" customFormat="1" ht="13" customHeight="1">
      <c r="B25" s="13" t="s">
        <v>96</v>
      </c>
      <c r="C25" s="14">
        <v>100</v>
      </c>
      <c r="D25" s="14">
        <v>101</v>
      </c>
      <c r="E25" s="14">
        <v>92</v>
      </c>
      <c r="F25" s="14">
        <v>86</v>
      </c>
      <c r="G25" s="14">
        <v>92</v>
      </c>
      <c r="H25" s="14">
        <v>78</v>
      </c>
      <c r="I25" s="14">
        <v>87</v>
      </c>
      <c r="J25" s="14">
        <v>75</v>
      </c>
      <c r="K25" s="14">
        <v>77</v>
      </c>
      <c r="L25" s="14">
        <v>96</v>
      </c>
      <c r="M25" s="14">
        <v>82</v>
      </c>
      <c r="N25" s="14">
        <v>106</v>
      </c>
      <c r="O25" s="2">
        <f t="shared" si="0"/>
        <v>1072</v>
      </c>
    </row>
    <row r="26" spans="2:15" s="3" customFormat="1" ht="13" customHeight="1">
      <c r="B26" s="13" t="s">
        <v>97</v>
      </c>
      <c r="C26" s="14">
        <v>63</v>
      </c>
      <c r="D26" s="14">
        <v>55</v>
      </c>
      <c r="E26" s="14">
        <v>69</v>
      </c>
      <c r="F26" s="14">
        <v>59</v>
      </c>
      <c r="G26" s="14">
        <v>69</v>
      </c>
      <c r="H26" s="14">
        <v>65</v>
      </c>
      <c r="I26" s="14">
        <v>78</v>
      </c>
      <c r="J26" s="14">
        <v>46</v>
      </c>
      <c r="K26" s="14">
        <v>63</v>
      </c>
      <c r="L26" s="14">
        <v>76</v>
      </c>
      <c r="M26" s="14">
        <v>80</v>
      </c>
      <c r="N26" s="14">
        <v>66</v>
      </c>
      <c r="O26" s="2">
        <f t="shared" si="0"/>
        <v>789</v>
      </c>
    </row>
    <row r="27" spans="2:15" s="3" customFormat="1" ht="13" customHeight="1">
      <c r="B27" s="13" t="s">
        <v>98</v>
      </c>
      <c r="C27" s="14">
        <v>6</v>
      </c>
      <c r="D27" s="14">
        <v>3</v>
      </c>
      <c r="E27" s="14">
        <v>2</v>
      </c>
      <c r="F27" s="14">
        <v>5</v>
      </c>
      <c r="G27" s="14">
        <v>7</v>
      </c>
      <c r="H27" s="14">
        <v>3</v>
      </c>
      <c r="I27" s="14">
        <v>3</v>
      </c>
      <c r="J27" s="14">
        <v>4</v>
      </c>
      <c r="K27" s="14">
        <v>4</v>
      </c>
      <c r="L27" s="14">
        <v>3</v>
      </c>
      <c r="M27" s="14">
        <v>3</v>
      </c>
      <c r="N27" s="14">
        <v>4</v>
      </c>
      <c r="O27" s="2">
        <f t="shared" si="0"/>
        <v>47</v>
      </c>
    </row>
    <row r="28" spans="2:15" s="3" customFormat="1" ht="13" customHeight="1">
      <c r="B28" s="13" t="s">
        <v>140</v>
      </c>
      <c r="C28" s="14">
        <v>0</v>
      </c>
      <c r="D28" s="14">
        <v>0</v>
      </c>
      <c r="E28" s="14">
        <v>0</v>
      </c>
      <c r="F28" s="14">
        <v>1</v>
      </c>
      <c r="G28" s="14">
        <v>2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2">
        <f t="shared" si="0"/>
        <v>3</v>
      </c>
    </row>
    <row r="29" spans="2:15" s="3" customFormat="1" ht="13" customHeight="1">
      <c r="B29" s="13" t="s">
        <v>99</v>
      </c>
      <c r="C29" s="14">
        <v>13</v>
      </c>
      <c r="D29" s="14">
        <v>15</v>
      </c>
      <c r="E29" s="14">
        <v>16</v>
      </c>
      <c r="F29" s="14">
        <v>10</v>
      </c>
      <c r="G29" s="14">
        <v>15</v>
      </c>
      <c r="H29" s="14">
        <v>8</v>
      </c>
      <c r="I29" s="14">
        <v>14</v>
      </c>
      <c r="J29" s="14">
        <v>11</v>
      </c>
      <c r="K29" s="14">
        <v>7</v>
      </c>
      <c r="L29" s="14">
        <v>10</v>
      </c>
      <c r="M29" s="14">
        <v>8</v>
      </c>
      <c r="N29" s="14">
        <v>12</v>
      </c>
      <c r="O29" s="2">
        <f t="shared" si="0"/>
        <v>139</v>
      </c>
    </row>
    <row r="30" spans="2:15" s="3" customFormat="1" ht="13" customHeight="1">
      <c r="B30" s="13" t="s">
        <v>100</v>
      </c>
      <c r="C30" s="14">
        <v>21</v>
      </c>
      <c r="D30" s="14">
        <v>39</v>
      </c>
      <c r="E30" s="14">
        <v>20</v>
      </c>
      <c r="F30" s="14">
        <v>20</v>
      </c>
      <c r="G30" s="14">
        <v>25</v>
      </c>
      <c r="H30" s="14">
        <v>10</v>
      </c>
      <c r="I30" s="14">
        <v>23</v>
      </c>
      <c r="J30" s="14">
        <v>38</v>
      </c>
      <c r="K30" s="14">
        <v>35</v>
      </c>
      <c r="L30" s="14">
        <v>29</v>
      </c>
      <c r="M30" s="14">
        <v>22</v>
      </c>
      <c r="N30" s="14">
        <v>18</v>
      </c>
      <c r="O30" s="2">
        <f t="shared" si="0"/>
        <v>300</v>
      </c>
    </row>
    <row r="31" spans="2:15" s="3" customFormat="1" ht="13" customHeight="1">
      <c r="B31" s="15" t="s">
        <v>156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0</v>
      </c>
      <c r="O31" s="2">
        <f t="shared" si="0"/>
        <v>2</v>
      </c>
    </row>
    <row r="32" spans="2:15" s="3" customFormat="1" ht="13" customHeight="1">
      <c r="B32" s="15" t="s">
        <v>145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2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2">
        <f t="shared" si="0"/>
        <v>2</v>
      </c>
    </row>
    <row r="33" spans="2:16" s="3" customFormat="1" ht="13" customHeight="1">
      <c r="B33" s="15" t="s">
        <v>101</v>
      </c>
      <c r="C33" s="14">
        <v>8</v>
      </c>
      <c r="D33" s="14">
        <v>8</v>
      </c>
      <c r="E33" s="14">
        <v>8</v>
      </c>
      <c r="F33" s="14">
        <v>6</v>
      </c>
      <c r="G33" s="14">
        <v>7</v>
      </c>
      <c r="H33" s="14">
        <v>5</v>
      </c>
      <c r="I33" s="14">
        <v>10</v>
      </c>
      <c r="J33" s="14">
        <v>10</v>
      </c>
      <c r="K33" s="14">
        <v>10</v>
      </c>
      <c r="L33" s="14">
        <v>5</v>
      </c>
      <c r="M33" s="14">
        <v>27</v>
      </c>
      <c r="N33" s="14">
        <v>4</v>
      </c>
      <c r="O33" s="2">
        <f t="shared" si="0"/>
        <v>108</v>
      </c>
    </row>
    <row r="34" spans="2:16" s="3" customFormat="1" ht="13" customHeight="1">
      <c r="B34" s="15" t="s">
        <v>133</v>
      </c>
      <c r="C34" s="14">
        <v>20</v>
      </c>
      <c r="D34" s="14">
        <v>7</v>
      </c>
      <c r="E34" s="14">
        <v>10</v>
      </c>
      <c r="F34" s="14"/>
      <c r="G34" s="14">
        <v>38</v>
      </c>
      <c r="H34" s="14">
        <v>42</v>
      </c>
      <c r="I34" s="14">
        <v>5</v>
      </c>
      <c r="J34" s="14"/>
      <c r="K34" s="14"/>
      <c r="L34" s="14">
        <v>8</v>
      </c>
      <c r="M34" s="14">
        <v>6</v>
      </c>
      <c r="N34" s="14">
        <v>8</v>
      </c>
      <c r="O34" s="2">
        <f t="shared" si="0"/>
        <v>144</v>
      </c>
    </row>
    <row r="35" spans="2:16" s="3" customFormat="1" ht="13" customHeight="1">
      <c r="B35" s="15" t="s">
        <v>102</v>
      </c>
      <c r="C35" s="14">
        <v>111</v>
      </c>
      <c r="D35" s="14">
        <v>202</v>
      </c>
      <c r="E35" s="14">
        <v>106</v>
      </c>
      <c r="F35" s="14">
        <v>49</v>
      </c>
      <c r="G35" s="14">
        <v>37</v>
      </c>
      <c r="H35" s="14">
        <v>31</v>
      </c>
      <c r="I35" s="14">
        <v>38</v>
      </c>
      <c r="J35" s="14">
        <v>38</v>
      </c>
      <c r="K35" s="14">
        <v>36</v>
      </c>
      <c r="L35" s="14">
        <v>57</v>
      </c>
      <c r="M35" s="14">
        <v>53</v>
      </c>
      <c r="N35" s="14">
        <v>42</v>
      </c>
      <c r="O35" s="2">
        <f t="shared" si="0"/>
        <v>800</v>
      </c>
    </row>
    <row r="36" spans="2:16" s="3" customFormat="1" ht="15" customHeight="1">
      <c r="B36" s="15" t="s">
        <v>103</v>
      </c>
      <c r="C36" s="14">
        <v>10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2">
        <f t="shared" si="0"/>
        <v>10</v>
      </c>
    </row>
    <row r="37" spans="2:16" s="3" customFormat="1">
      <c r="B37" s="12" t="s">
        <v>13</v>
      </c>
      <c r="C37" s="2">
        <f t="shared" ref="C37:O37" si="1">SUM(C8:C36)</f>
        <v>1904</v>
      </c>
      <c r="D37" s="2">
        <f t="shared" si="1"/>
        <v>1972</v>
      </c>
      <c r="E37" s="2">
        <f t="shared" si="1"/>
        <v>1753</v>
      </c>
      <c r="F37" s="2">
        <f t="shared" si="1"/>
        <v>1474</v>
      </c>
      <c r="G37" s="2">
        <f t="shared" si="1"/>
        <v>1765</v>
      </c>
      <c r="H37" s="2">
        <f t="shared" si="1"/>
        <v>1293</v>
      </c>
      <c r="I37" s="2">
        <f t="shared" si="1"/>
        <v>1654</v>
      </c>
      <c r="J37" s="2">
        <f t="shared" si="1"/>
        <v>1436</v>
      </c>
      <c r="K37" s="2">
        <f t="shared" si="1"/>
        <v>1444</v>
      </c>
      <c r="L37" s="2">
        <f t="shared" si="1"/>
        <v>1590</v>
      </c>
      <c r="M37" s="2">
        <f t="shared" si="1"/>
        <v>1631</v>
      </c>
      <c r="N37" s="2">
        <f t="shared" si="1"/>
        <v>1596</v>
      </c>
      <c r="O37" s="2">
        <f t="shared" si="1"/>
        <v>19512</v>
      </c>
    </row>
    <row r="39" spans="2:16" s="3" customFormat="1" ht="13" customHeight="1">
      <c r="P39" s="16"/>
    </row>
    <row r="40" spans="2:16" s="3" customFormat="1" ht="13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P40" s="16"/>
    </row>
  </sheetData>
  <mergeCells count="1">
    <mergeCell ref="B1:O1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/>
  <dimension ref="A2:H32"/>
  <sheetViews>
    <sheetView workbookViewId="0">
      <selection activeCell="P40" sqref="P40"/>
    </sheetView>
  </sheetViews>
  <sheetFormatPr baseColWidth="10" defaultRowHeight="13"/>
  <cols>
    <col min="1" max="3" width="10.83203125" style="5"/>
    <col min="4" max="16384" width="10.83203125" style="6"/>
  </cols>
  <sheetData>
    <row r="2" spans="1:8" ht="18">
      <c r="B2" s="5" t="s">
        <v>0</v>
      </c>
      <c r="C2" s="5" t="s">
        <v>13</v>
      </c>
      <c r="H2" s="7" t="s">
        <v>167</v>
      </c>
    </row>
    <row r="3" spans="1:8" ht="18">
      <c r="A3" s="8"/>
      <c r="B3" s="5" t="s">
        <v>19</v>
      </c>
      <c r="C3" s="9">
        <f>'CUADRO 2.10'!O8</f>
        <v>606</v>
      </c>
      <c r="H3" s="7" t="s">
        <v>147</v>
      </c>
    </row>
    <row r="4" spans="1:8">
      <c r="A4" s="8"/>
      <c r="B4" s="5" t="s">
        <v>20</v>
      </c>
      <c r="C4" s="9">
        <f>'CUADRO 2.10'!O9</f>
        <v>818</v>
      </c>
    </row>
    <row r="5" spans="1:8">
      <c r="A5" s="8"/>
      <c r="B5" s="5" t="s">
        <v>21</v>
      </c>
      <c r="C5" s="9">
        <f>'CUADRO 2.10'!O10</f>
        <v>1890</v>
      </c>
    </row>
    <row r="6" spans="1:8">
      <c r="A6" s="8"/>
      <c r="B6" s="5" t="s">
        <v>23</v>
      </c>
      <c r="C6" s="9">
        <f>'CUADRO 2.10'!O11</f>
        <v>392</v>
      </c>
    </row>
    <row r="7" spans="1:8">
      <c r="A7" s="8"/>
      <c r="B7" s="5" t="s">
        <v>24</v>
      </c>
      <c r="C7" s="9">
        <f>'CUADRO 2.10'!O12</f>
        <v>2666</v>
      </c>
    </row>
    <row r="8" spans="1:8">
      <c r="A8" s="8"/>
      <c r="B8" s="5" t="s">
        <v>22</v>
      </c>
      <c r="C8" s="9">
        <f>'CUADRO 2.10'!O13</f>
        <v>1043</v>
      </c>
    </row>
    <row r="9" spans="1:8">
      <c r="A9" s="8"/>
      <c r="B9" s="5" t="s">
        <v>26</v>
      </c>
      <c r="C9" s="9">
        <f>'CUADRO 2.10'!O14</f>
        <v>132</v>
      </c>
    </row>
    <row r="10" spans="1:8">
      <c r="A10" s="8"/>
      <c r="B10" s="5" t="s">
        <v>25</v>
      </c>
      <c r="C10" s="9">
        <f>'CUADRO 2.10'!O15</f>
        <v>756</v>
      </c>
    </row>
    <row r="11" spans="1:8">
      <c r="A11" s="8"/>
      <c r="B11" s="5" t="s">
        <v>27</v>
      </c>
      <c r="C11" s="9">
        <f>'CUADRO 2.10'!O16</f>
        <v>768</v>
      </c>
    </row>
    <row r="12" spans="1:8">
      <c r="A12" s="8"/>
      <c r="B12" s="5" t="s">
        <v>28</v>
      </c>
      <c r="C12" s="9">
        <f>'CUADRO 2.10'!O17</f>
        <v>395</v>
      </c>
    </row>
    <row r="13" spans="1:8">
      <c r="A13" s="8"/>
      <c r="B13" s="5" t="s">
        <v>29</v>
      </c>
      <c r="C13" s="9">
        <f>'CUADRO 2.10'!O18</f>
        <v>147</v>
      </c>
    </row>
    <row r="14" spans="1:8">
      <c r="A14" s="8"/>
      <c r="B14" s="5" t="s">
        <v>30</v>
      </c>
      <c r="C14" s="9">
        <f>'CUADRO 2.10'!O19</f>
        <v>10</v>
      </c>
    </row>
    <row r="15" spans="1:8">
      <c r="A15" s="8"/>
      <c r="B15" s="5" t="s">
        <v>31</v>
      </c>
      <c r="C15" s="9">
        <f>'CUADRO 2.10'!O20</f>
        <v>2045</v>
      </c>
    </row>
    <row r="16" spans="1:8">
      <c r="A16" s="8"/>
      <c r="B16" s="5" t="s">
        <v>32</v>
      </c>
      <c r="C16" s="9">
        <f>'CUADRO 2.10'!O21</f>
        <v>1151</v>
      </c>
    </row>
    <row r="17" spans="1:3">
      <c r="A17" s="8"/>
      <c r="B17" s="5" t="s">
        <v>33</v>
      </c>
      <c r="C17" s="9">
        <f>'CUADRO 2.10'!O22</f>
        <v>1906</v>
      </c>
    </row>
    <row r="18" spans="1:3">
      <c r="A18" s="8"/>
      <c r="B18" s="5" t="s">
        <v>37</v>
      </c>
      <c r="C18" s="9">
        <f>'CUADRO 2.10'!O23</f>
        <v>547</v>
      </c>
    </row>
    <row r="19" spans="1:3">
      <c r="A19" s="8"/>
      <c r="B19" s="5" t="s">
        <v>34</v>
      </c>
      <c r="C19" s="9">
        <f>'CUADRO 2.10'!O24</f>
        <v>824</v>
      </c>
    </row>
    <row r="20" spans="1:3">
      <c r="A20" s="8"/>
      <c r="B20" s="5" t="s">
        <v>36</v>
      </c>
      <c r="C20" s="9">
        <f>'CUADRO 2.10'!O25</f>
        <v>1072</v>
      </c>
    </row>
    <row r="21" spans="1:3">
      <c r="A21" s="8"/>
      <c r="B21" s="5" t="s">
        <v>35</v>
      </c>
      <c r="C21" s="9">
        <f>'CUADRO 2.10'!O26</f>
        <v>789</v>
      </c>
    </row>
    <row r="22" spans="1:3">
      <c r="A22" s="8"/>
      <c r="B22" s="5" t="s">
        <v>45</v>
      </c>
      <c r="C22" s="9">
        <f>'CUADRO 2.10'!O27</f>
        <v>47</v>
      </c>
    </row>
    <row r="23" spans="1:3">
      <c r="A23" s="8"/>
      <c r="B23" s="5" t="s">
        <v>141</v>
      </c>
      <c r="C23" s="9">
        <f>'CUADRO 2.10'!O28</f>
        <v>3</v>
      </c>
    </row>
    <row r="24" spans="1:3">
      <c r="A24" s="8"/>
      <c r="B24" s="5" t="s">
        <v>39</v>
      </c>
      <c r="C24" s="9">
        <f>'CUADRO 2.10'!O29</f>
        <v>139</v>
      </c>
    </row>
    <row r="25" spans="1:3">
      <c r="A25" s="8"/>
      <c r="B25" s="5" t="s">
        <v>38</v>
      </c>
      <c r="C25" s="9">
        <f>'CUADRO 2.10'!O30</f>
        <v>300</v>
      </c>
    </row>
    <row r="26" spans="1:3">
      <c r="A26" s="8"/>
      <c r="B26" s="5" t="s">
        <v>72</v>
      </c>
      <c r="C26" s="9">
        <f>'CUADRO 2.10'!O31</f>
        <v>2</v>
      </c>
    </row>
    <row r="27" spans="1:3">
      <c r="A27" s="8"/>
      <c r="B27" s="5" t="s">
        <v>146</v>
      </c>
      <c r="C27" s="9">
        <f>'CUADRO 2.10'!O32</f>
        <v>2</v>
      </c>
    </row>
    <row r="28" spans="1:3">
      <c r="A28" s="8"/>
      <c r="B28" s="5" t="s">
        <v>40</v>
      </c>
      <c r="C28" s="9">
        <f>'CUADRO 2.10'!O33</f>
        <v>108</v>
      </c>
    </row>
    <row r="29" spans="1:3">
      <c r="A29" s="8"/>
      <c r="B29" s="5" t="s">
        <v>134</v>
      </c>
      <c r="C29" s="9">
        <f>'CUADRO 2.10'!O34</f>
        <v>144</v>
      </c>
    </row>
    <row r="30" spans="1:3">
      <c r="A30" s="8"/>
      <c r="B30" s="5" t="s">
        <v>41</v>
      </c>
      <c r="C30" s="9">
        <f>'CUADRO 2.10'!O35</f>
        <v>800</v>
      </c>
    </row>
    <row r="31" spans="1:3">
      <c r="B31" s="5" t="s">
        <v>42</v>
      </c>
      <c r="C31" s="9">
        <f>'CUADRO 2.10'!O36</f>
        <v>10</v>
      </c>
    </row>
    <row r="32" spans="1:3">
      <c r="B32" s="5" t="s">
        <v>13</v>
      </c>
      <c r="C32" s="9">
        <f>SUM(C3:C31)</f>
        <v>19512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I33"/>
  <sheetViews>
    <sheetView workbookViewId="0">
      <selection sqref="A1:XFD1048576"/>
    </sheetView>
  </sheetViews>
  <sheetFormatPr baseColWidth="10" defaultRowHeight="13"/>
  <cols>
    <col min="1" max="3" width="10.83203125" style="5"/>
    <col min="4" max="16384" width="10.83203125" style="6"/>
  </cols>
  <sheetData>
    <row r="2" spans="1:9" ht="15" customHeight="1">
      <c r="A2" s="110" t="s">
        <v>79</v>
      </c>
      <c r="B2" s="5" t="s">
        <v>19</v>
      </c>
      <c r="C2" s="76">
        <f>'CUADRO 2.1'!O8</f>
        <v>301</v>
      </c>
      <c r="I2" s="46" t="s">
        <v>158</v>
      </c>
    </row>
    <row r="3" spans="1:9" ht="15" customHeight="1">
      <c r="A3" s="110" t="s">
        <v>80</v>
      </c>
      <c r="B3" s="5" t="s">
        <v>20</v>
      </c>
      <c r="C3" s="76">
        <f>'CUADRO 2.1'!O9</f>
        <v>407</v>
      </c>
      <c r="I3" s="46" t="s">
        <v>147</v>
      </c>
    </row>
    <row r="4" spans="1:9" ht="15" customHeight="1">
      <c r="A4" s="110" t="s">
        <v>81</v>
      </c>
      <c r="B4" s="5" t="s">
        <v>21</v>
      </c>
      <c r="C4" s="76">
        <f>'CUADRO 2.1'!O10</f>
        <v>248</v>
      </c>
    </row>
    <row r="5" spans="1:9" ht="15" customHeight="1">
      <c r="A5" s="110" t="s">
        <v>82</v>
      </c>
      <c r="B5" s="5" t="s">
        <v>23</v>
      </c>
      <c r="C5" s="76">
        <f>'CUADRO 2.1'!O11</f>
        <v>77</v>
      </c>
    </row>
    <row r="6" spans="1:9" ht="15" customHeight="1">
      <c r="A6" s="110" t="s">
        <v>83</v>
      </c>
      <c r="B6" s="5" t="s">
        <v>24</v>
      </c>
      <c r="C6" s="76">
        <f>'CUADRO 2.1'!O12</f>
        <v>952</v>
      </c>
    </row>
    <row r="7" spans="1:9" ht="15" customHeight="1">
      <c r="A7" s="110" t="s">
        <v>84</v>
      </c>
      <c r="B7" s="5" t="s">
        <v>22</v>
      </c>
      <c r="C7" s="76">
        <f>'CUADRO 2.1'!O13</f>
        <v>312</v>
      </c>
    </row>
    <row r="8" spans="1:9" ht="15" customHeight="1">
      <c r="A8" s="110" t="s">
        <v>85</v>
      </c>
      <c r="B8" s="5" t="s">
        <v>26</v>
      </c>
      <c r="C8" s="76">
        <f>'CUADRO 2.1'!O14</f>
        <v>66</v>
      </c>
    </row>
    <row r="9" spans="1:9" ht="15" customHeight="1">
      <c r="A9" s="110" t="s">
        <v>86</v>
      </c>
      <c r="B9" s="5" t="s">
        <v>25</v>
      </c>
      <c r="C9" s="76">
        <f>'CUADRO 2.1'!O15</f>
        <v>178</v>
      </c>
    </row>
    <row r="10" spans="1:9" ht="15" customHeight="1">
      <c r="A10" s="110" t="s">
        <v>87</v>
      </c>
      <c r="B10" s="5" t="s">
        <v>27</v>
      </c>
      <c r="C10" s="76">
        <f>'CUADRO 2.1'!O16</f>
        <v>110</v>
      </c>
    </row>
    <row r="11" spans="1:9" ht="15" customHeight="1">
      <c r="A11" s="110" t="s">
        <v>88</v>
      </c>
      <c r="B11" s="5" t="s">
        <v>28</v>
      </c>
      <c r="C11" s="76">
        <f>'CUADRO 2.1'!O17</f>
        <v>163</v>
      </c>
    </row>
    <row r="12" spans="1:9" ht="15" customHeight="1">
      <c r="A12" s="110" t="s">
        <v>89</v>
      </c>
      <c r="B12" s="5" t="s">
        <v>29</v>
      </c>
      <c r="C12" s="76">
        <f>'CUADRO 2.1'!O18</f>
        <v>53</v>
      </c>
    </row>
    <row r="13" spans="1:9" ht="15" customHeight="1">
      <c r="A13" s="110" t="s">
        <v>90</v>
      </c>
      <c r="B13" s="5" t="s">
        <v>30</v>
      </c>
      <c r="C13" s="76">
        <f>'CUADRO 2.1'!O19</f>
        <v>5</v>
      </c>
    </row>
    <row r="14" spans="1:9" ht="15" customHeight="1">
      <c r="A14" s="110" t="s">
        <v>91</v>
      </c>
      <c r="B14" s="5" t="s">
        <v>31</v>
      </c>
      <c r="C14" s="76">
        <f>'CUADRO 2.1'!O20</f>
        <v>804</v>
      </c>
    </row>
    <row r="15" spans="1:9" ht="15" customHeight="1">
      <c r="A15" s="110" t="s">
        <v>92</v>
      </c>
      <c r="B15" s="5" t="s">
        <v>32</v>
      </c>
      <c r="C15" s="76">
        <f>'CUADRO 2.1'!O21</f>
        <v>528</v>
      </c>
    </row>
    <row r="16" spans="1:9" ht="15" customHeight="1">
      <c r="A16" s="110" t="s">
        <v>93</v>
      </c>
      <c r="B16" s="5" t="s">
        <v>33</v>
      </c>
      <c r="C16" s="76">
        <f>'CUADRO 2.1'!O22</f>
        <v>921</v>
      </c>
    </row>
    <row r="17" spans="1:3" ht="15" customHeight="1">
      <c r="A17" s="110" t="s">
        <v>94</v>
      </c>
      <c r="B17" s="5" t="s">
        <v>37</v>
      </c>
      <c r="C17" s="76">
        <f>'CUADRO 2.1'!O23</f>
        <v>237</v>
      </c>
    </row>
    <row r="18" spans="1:3" ht="15" customHeight="1">
      <c r="A18" s="110" t="s">
        <v>95</v>
      </c>
      <c r="B18" s="5" t="s">
        <v>34</v>
      </c>
      <c r="C18" s="76">
        <f>'CUADRO 2.1'!O24</f>
        <v>64</v>
      </c>
    </row>
    <row r="19" spans="1:3" ht="15" customHeight="1">
      <c r="A19" s="110" t="s">
        <v>96</v>
      </c>
      <c r="B19" s="5" t="s">
        <v>36</v>
      </c>
      <c r="C19" s="76">
        <f>'CUADRO 2.1'!O25</f>
        <v>530</v>
      </c>
    </row>
    <row r="20" spans="1:3" ht="15" customHeight="1">
      <c r="A20" s="110" t="s">
        <v>97</v>
      </c>
      <c r="B20" s="5" t="s">
        <v>35</v>
      </c>
      <c r="C20" s="76">
        <f>'CUADRO 2.1'!O26</f>
        <v>336</v>
      </c>
    </row>
    <row r="21" spans="1:3" ht="15" customHeight="1">
      <c r="A21" s="110" t="s">
        <v>98</v>
      </c>
      <c r="B21" s="5" t="s">
        <v>45</v>
      </c>
      <c r="C21" s="76">
        <f>'CUADRO 2.1'!O27</f>
        <v>22</v>
      </c>
    </row>
    <row r="22" spans="1:3" ht="15" customHeight="1">
      <c r="A22" s="110" t="s">
        <v>140</v>
      </c>
      <c r="B22" s="5" t="s">
        <v>141</v>
      </c>
      <c r="C22" s="76">
        <f>'CUADRO 2.1'!O28</f>
        <v>1</v>
      </c>
    </row>
    <row r="23" spans="1:3" ht="15" customHeight="1">
      <c r="A23" s="110" t="s">
        <v>99</v>
      </c>
      <c r="B23" s="5" t="s">
        <v>39</v>
      </c>
      <c r="C23" s="76">
        <f>'CUADRO 2.1'!O29</f>
        <v>68</v>
      </c>
    </row>
    <row r="24" spans="1:3" ht="15" customHeight="1">
      <c r="A24" s="110" t="s">
        <v>100</v>
      </c>
      <c r="B24" s="5" t="s">
        <v>38</v>
      </c>
      <c r="C24" s="76">
        <f>'CUADRO 2.1'!O30</f>
        <v>143</v>
      </c>
    </row>
    <row r="25" spans="1:3" ht="15" customHeight="1">
      <c r="A25" s="110" t="s">
        <v>145</v>
      </c>
      <c r="B25" s="5" t="s">
        <v>146</v>
      </c>
      <c r="C25" s="76">
        <v>1</v>
      </c>
    </row>
    <row r="26" spans="1:3" ht="15" customHeight="1">
      <c r="A26" s="110" t="s">
        <v>101</v>
      </c>
      <c r="B26" s="90" t="s">
        <v>40</v>
      </c>
      <c r="C26" s="76">
        <f>'CUADRO 2.1'!O32</f>
        <v>54</v>
      </c>
    </row>
    <row r="27" spans="1:3" ht="15" customHeight="1">
      <c r="A27" s="110" t="s">
        <v>133</v>
      </c>
      <c r="B27" s="90" t="s">
        <v>134</v>
      </c>
      <c r="C27" s="76">
        <f>'CUADRO 2.1'!O33</f>
        <v>76</v>
      </c>
    </row>
    <row r="28" spans="1:3" ht="15" customHeight="1">
      <c r="A28" s="110" t="s">
        <v>102</v>
      </c>
      <c r="B28" s="90" t="s">
        <v>41</v>
      </c>
      <c r="C28" s="76">
        <f>'CUADRO 2.1'!O34</f>
        <v>374</v>
      </c>
    </row>
    <row r="29" spans="1:3" ht="15" customHeight="1">
      <c r="A29" s="110" t="s">
        <v>103</v>
      </c>
      <c r="B29" s="90" t="s">
        <v>42</v>
      </c>
      <c r="C29" s="76">
        <f>'CUADRO 2.1'!O35</f>
        <v>5</v>
      </c>
    </row>
    <row r="30" spans="1:3">
      <c r="B30" s="90"/>
      <c r="C30" s="76">
        <f>SUM(C2:C29)</f>
        <v>7036</v>
      </c>
    </row>
    <row r="31" spans="1:3">
      <c r="C31" s="76"/>
    </row>
    <row r="32" spans="1:3">
      <c r="C32" s="76"/>
    </row>
    <row r="33" spans="3:3">
      <c r="C33" s="76"/>
    </row>
  </sheetData>
  <phoneticPr fontId="0" type="noConversion"/>
  <printOptions horizontalCentered="1" verticalCentered="1"/>
  <pageMargins left="0.75" right="0.75" top="1" bottom="1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AD41"/>
  <sheetViews>
    <sheetView workbookViewId="0">
      <selection sqref="A1:XFD1048576"/>
    </sheetView>
  </sheetViews>
  <sheetFormatPr baseColWidth="10" defaultColWidth="11.5" defaultRowHeight="15" customHeight="1"/>
  <cols>
    <col min="1" max="1" width="2.33203125" style="3" customWidth="1"/>
    <col min="2" max="2" width="15.5" style="3" customWidth="1"/>
    <col min="3" max="26" width="5.1640625" style="3" bestFit="1" customWidth="1"/>
    <col min="27" max="27" width="9.5" style="3" bestFit="1" customWidth="1"/>
    <col min="28" max="28" width="6.6640625" style="3" bestFit="1" customWidth="1"/>
    <col min="29" max="29" width="7.1640625" style="3" bestFit="1" customWidth="1"/>
    <col min="30" max="30" width="6.6640625" style="3" bestFit="1" customWidth="1"/>
    <col min="31" max="16384" width="11.5" style="3"/>
  </cols>
  <sheetData>
    <row r="2" spans="2:30" s="3" customFormat="1" ht="15" customHeight="1">
      <c r="B2" s="1" t="s">
        <v>78</v>
      </c>
    </row>
    <row r="3" spans="2:30" s="3" customFormat="1" ht="15" customHeight="1">
      <c r="B3" s="1"/>
    </row>
    <row r="4" spans="2:30" s="3" customFormat="1" ht="15" customHeight="1">
      <c r="B4" s="1" t="s">
        <v>121</v>
      </c>
    </row>
    <row r="5" spans="2:30" s="3" customFormat="1" ht="15" customHeight="1">
      <c r="B5" s="1" t="s">
        <v>147</v>
      </c>
    </row>
    <row r="6" spans="2:30" s="3" customFormat="1" ht="15" customHeight="1">
      <c r="B6" s="1"/>
    </row>
    <row r="7" spans="2:30" s="3" customFormat="1" ht="15" customHeight="1">
      <c r="B7" s="49" t="s">
        <v>77</v>
      </c>
      <c r="C7" s="33" t="s">
        <v>1</v>
      </c>
      <c r="D7" s="33"/>
      <c r="E7" s="33" t="s">
        <v>2</v>
      </c>
      <c r="F7" s="33"/>
      <c r="G7" s="105" t="s">
        <v>3</v>
      </c>
      <c r="H7" s="106"/>
      <c r="I7" s="33" t="s">
        <v>4</v>
      </c>
      <c r="J7" s="33"/>
      <c r="K7" s="33" t="s">
        <v>5</v>
      </c>
      <c r="L7" s="33"/>
      <c r="M7" s="33" t="s">
        <v>6</v>
      </c>
      <c r="N7" s="33"/>
      <c r="O7" s="33" t="s">
        <v>7</v>
      </c>
      <c r="P7" s="33"/>
      <c r="Q7" s="33" t="s">
        <v>8</v>
      </c>
      <c r="R7" s="33"/>
      <c r="S7" s="33" t="s">
        <v>9</v>
      </c>
      <c r="T7" s="33"/>
      <c r="U7" s="33" t="s">
        <v>10</v>
      </c>
      <c r="V7" s="33"/>
      <c r="W7" s="33" t="s">
        <v>11</v>
      </c>
      <c r="X7" s="33"/>
      <c r="Y7" s="33" t="s">
        <v>12</v>
      </c>
      <c r="Z7" s="33"/>
      <c r="AA7" s="33" t="s">
        <v>13</v>
      </c>
      <c r="AB7" s="33"/>
      <c r="AC7" s="33" t="s">
        <v>13</v>
      </c>
    </row>
    <row r="8" spans="2:30" s="3" customFormat="1" ht="15" customHeight="1">
      <c r="B8" s="51"/>
      <c r="C8" s="12" t="s">
        <v>58</v>
      </c>
      <c r="D8" s="12" t="s">
        <v>59</v>
      </c>
      <c r="E8" s="12" t="s">
        <v>58</v>
      </c>
      <c r="F8" s="12" t="s">
        <v>59</v>
      </c>
      <c r="G8" s="12" t="s">
        <v>58</v>
      </c>
      <c r="H8" s="12" t="s">
        <v>59</v>
      </c>
      <c r="I8" s="12" t="s">
        <v>58</v>
      </c>
      <c r="J8" s="12" t="s">
        <v>59</v>
      </c>
      <c r="K8" s="12" t="s">
        <v>58</v>
      </c>
      <c r="L8" s="12" t="s">
        <v>59</v>
      </c>
      <c r="M8" s="12" t="s">
        <v>58</v>
      </c>
      <c r="N8" s="12" t="s">
        <v>59</v>
      </c>
      <c r="O8" s="12" t="s">
        <v>58</v>
      </c>
      <c r="P8" s="12" t="s">
        <v>59</v>
      </c>
      <c r="Q8" s="12" t="s">
        <v>58</v>
      </c>
      <c r="R8" s="12" t="s">
        <v>59</v>
      </c>
      <c r="S8" s="12" t="s">
        <v>58</v>
      </c>
      <c r="T8" s="12" t="s">
        <v>59</v>
      </c>
      <c r="U8" s="12" t="s">
        <v>58</v>
      </c>
      <c r="V8" s="12" t="s">
        <v>59</v>
      </c>
      <c r="W8" s="12" t="s">
        <v>58</v>
      </c>
      <c r="X8" s="12" t="s">
        <v>59</v>
      </c>
      <c r="Y8" s="12" t="s">
        <v>58</v>
      </c>
      <c r="Z8" s="12" t="s">
        <v>59</v>
      </c>
      <c r="AA8" s="12" t="s">
        <v>58</v>
      </c>
      <c r="AB8" s="12" t="s">
        <v>59</v>
      </c>
      <c r="AC8" s="33"/>
    </row>
    <row r="9" spans="2:30" s="3" customFormat="1" ht="15" customHeight="1">
      <c r="B9" s="102" t="s">
        <v>79</v>
      </c>
      <c r="C9" s="107">
        <v>28</v>
      </c>
      <c r="D9" s="108">
        <f>'CUADRO 2.1'!C8-'CUADRO 2.2'!C9</f>
        <v>2</v>
      </c>
      <c r="E9" s="107">
        <v>30</v>
      </c>
      <c r="F9" s="108">
        <f>'CUADRO 2.1'!D8-'CUADRO 2.2'!E9</f>
        <v>1</v>
      </c>
      <c r="G9" s="107">
        <v>23</v>
      </c>
      <c r="H9" s="108">
        <f>'CUADRO 2.1'!E8-'CUADRO 2.2'!G9</f>
        <v>2</v>
      </c>
      <c r="I9" s="107">
        <v>24</v>
      </c>
      <c r="J9" s="108">
        <f>'CUADRO 2.1'!F8-'CUADRO 2.2'!I9</f>
        <v>0</v>
      </c>
      <c r="K9" s="107">
        <v>23</v>
      </c>
      <c r="L9" s="108">
        <f>'CUADRO 2.1'!G8-'CUADRO 2.2'!K9</f>
        <v>1</v>
      </c>
      <c r="M9" s="107">
        <v>20</v>
      </c>
      <c r="N9" s="108">
        <f>'CUADRO 2.1'!H8-'CUADRO 2.2'!M9</f>
        <v>1</v>
      </c>
      <c r="O9" s="107">
        <v>19</v>
      </c>
      <c r="P9" s="108">
        <f>'CUADRO 2.1'!I8-'CUADRO 2.2'!O9</f>
        <v>2</v>
      </c>
      <c r="Q9" s="107">
        <v>23</v>
      </c>
      <c r="R9" s="108">
        <f>'CUADRO 2.1'!J8-'CUADRO 2.2'!Q9</f>
        <v>2</v>
      </c>
      <c r="S9" s="107">
        <v>20</v>
      </c>
      <c r="T9" s="108">
        <f>'CUADRO 2.1'!K8-'CUADRO 2.2'!S9</f>
        <v>2</v>
      </c>
      <c r="U9" s="107">
        <v>20</v>
      </c>
      <c r="V9" s="108">
        <f>'CUADRO 2.1'!L8-'CUADRO 2.2'!U9</f>
        <v>4</v>
      </c>
      <c r="W9" s="107">
        <v>26</v>
      </c>
      <c r="X9" s="108">
        <f>'CUADRO 2.1'!M8-'CUADRO 2.2'!W9</f>
        <v>2</v>
      </c>
      <c r="Y9" s="107">
        <v>22</v>
      </c>
      <c r="Z9" s="108">
        <f>'CUADRO 2.1'!N8-'CUADRO 2.2'!Y9</f>
        <v>4</v>
      </c>
      <c r="AA9" s="2">
        <f>C9+E9+G9+I9+K9+M9+O9+Q9+S9+U9+W9+Y9</f>
        <v>278</v>
      </c>
      <c r="AB9" s="2">
        <f>D9+F9+H9+J9+L9+N9+P9+R9+T9+V9+X9+Z9</f>
        <v>23</v>
      </c>
      <c r="AC9" s="2">
        <f t="shared" ref="AC9:AC32" si="0">AA9+AB9</f>
        <v>301</v>
      </c>
      <c r="AD9" s="109"/>
    </row>
    <row r="10" spans="2:30" s="3" customFormat="1" ht="15" customHeight="1">
      <c r="B10" s="102" t="s">
        <v>80</v>
      </c>
      <c r="C10" s="107">
        <v>35</v>
      </c>
      <c r="D10" s="108">
        <f>'CUADRO 2.1'!C9-'CUADRO 2.2'!C10</f>
        <v>7</v>
      </c>
      <c r="E10" s="107">
        <v>35</v>
      </c>
      <c r="F10" s="108">
        <f>'CUADRO 2.1'!D9-'CUADRO 2.2'!E10</f>
        <v>5</v>
      </c>
      <c r="G10" s="107">
        <v>29</v>
      </c>
      <c r="H10" s="108">
        <f>'CUADRO 2.1'!E9-'CUADRO 2.2'!G10</f>
        <v>7</v>
      </c>
      <c r="I10" s="107">
        <v>33</v>
      </c>
      <c r="J10" s="108">
        <f>'CUADRO 2.1'!F9-'CUADRO 2.2'!I10</f>
        <v>3</v>
      </c>
      <c r="K10" s="107">
        <v>29</v>
      </c>
      <c r="L10" s="108">
        <f>'CUADRO 2.1'!G9-'CUADRO 2.2'!K10</f>
        <v>7</v>
      </c>
      <c r="M10" s="107">
        <v>22</v>
      </c>
      <c r="N10" s="108">
        <f>'CUADRO 2.1'!H9-'CUADRO 2.2'!M10</f>
        <v>7</v>
      </c>
      <c r="O10" s="107">
        <v>21</v>
      </c>
      <c r="P10" s="108">
        <f>'CUADRO 2.1'!I9-'CUADRO 2.2'!O10</f>
        <v>6</v>
      </c>
      <c r="Q10" s="107">
        <v>18</v>
      </c>
      <c r="R10" s="108">
        <f>'CUADRO 2.1'!J9-'CUADRO 2.2'!Q10</f>
        <v>5</v>
      </c>
      <c r="S10" s="107">
        <v>26</v>
      </c>
      <c r="T10" s="108">
        <f>'CUADRO 2.1'!K9-'CUADRO 2.2'!S10</f>
        <v>5</v>
      </c>
      <c r="U10" s="107">
        <v>31</v>
      </c>
      <c r="V10" s="108">
        <f>'CUADRO 2.1'!L9-'CUADRO 2.2'!U10</f>
        <v>6</v>
      </c>
      <c r="W10" s="107">
        <v>28</v>
      </c>
      <c r="X10" s="108">
        <f>'CUADRO 2.1'!M9-'CUADRO 2.2'!W10</f>
        <v>7</v>
      </c>
      <c r="Y10" s="107">
        <v>29</v>
      </c>
      <c r="Z10" s="108">
        <f>'CUADRO 2.1'!N9-'CUADRO 2.2'!Y10</f>
        <v>6</v>
      </c>
      <c r="AA10" s="2">
        <f t="shared" ref="AA10:AA36" si="1">C10+E10+G10+I10+K10+M10+O10+Q10+S10+U10+W10+Y10</f>
        <v>336</v>
      </c>
      <c r="AB10" s="2">
        <f t="shared" ref="AB10:AB33" si="2">D10+F10+H10+J10+L10+N10+P10+R10+T10+V10+X10+Z10</f>
        <v>71</v>
      </c>
      <c r="AC10" s="2">
        <f t="shared" si="0"/>
        <v>407</v>
      </c>
      <c r="AD10" s="109"/>
    </row>
    <row r="11" spans="2:30" s="3" customFormat="1" ht="15" customHeight="1">
      <c r="B11" s="102" t="s">
        <v>81</v>
      </c>
      <c r="C11" s="107">
        <v>0</v>
      </c>
      <c r="D11" s="108">
        <f>'CUADRO 2.1'!C10-'CUADRO 2.2'!C11</f>
        <v>33</v>
      </c>
      <c r="E11" s="107">
        <v>0</v>
      </c>
      <c r="F11" s="108">
        <f>'CUADRO 2.1'!D10-'CUADRO 2.2'!E11</f>
        <v>22</v>
      </c>
      <c r="G11" s="107">
        <v>0</v>
      </c>
      <c r="H11" s="108">
        <f>'CUADRO 2.1'!E10-'CUADRO 2.2'!G11</f>
        <v>17</v>
      </c>
      <c r="I11" s="107">
        <v>0</v>
      </c>
      <c r="J11" s="108">
        <f>'CUADRO 2.1'!F10-'CUADRO 2.2'!I11</f>
        <v>17</v>
      </c>
      <c r="K11" s="107">
        <v>0</v>
      </c>
      <c r="L11" s="108">
        <f>'CUADRO 2.1'!G10-'CUADRO 2.2'!K11</f>
        <v>25</v>
      </c>
      <c r="M11" s="107">
        <v>0</v>
      </c>
      <c r="N11" s="108">
        <f>'CUADRO 2.1'!H10-'CUADRO 2.2'!M11</f>
        <v>13</v>
      </c>
      <c r="O11" s="107">
        <v>0</v>
      </c>
      <c r="P11" s="108">
        <f>'CUADRO 2.1'!I10-'CUADRO 2.2'!O11</f>
        <v>24</v>
      </c>
      <c r="Q11" s="107">
        <v>0</v>
      </c>
      <c r="R11" s="108">
        <f>'CUADRO 2.1'!J10-'CUADRO 2.2'!Q11</f>
        <v>19</v>
      </c>
      <c r="S11" s="107">
        <v>0</v>
      </c>
      <c r="T11" s="108">
        <f>'CUADRO 2.1'!K10-'CUADRO 2.2'!S11</f>
        <v>19</v>
      </c>
      <c r="U11" s="107">
        <v>0</v>
      </c>
      <c r="V11" s="108">
        <f>'CUADRO 2.1'!L10-'CUADRO 2.2'!U11</f>
        <v>13</v>
      </c>
      <c r="W11" s="107">
        <v>0</v>
      </c>
      <c r="X11" s="108">
        <f>'CUADRO 2.1'!M10-'CUADRO 2.2'!W11</f>
        <v>23</v>
      </c>
      <c r="Y11" s="107">
        <v>0</v>
      </c>
      <c r="Z11" s="108">
        <f>'CUADRO 2.1'!N10-'CUADRO 2.2'!Y11</f>
        <v>23</v>
      </c>
      <c r="AA11" s="2">
        <f t="shared" si="1"/>
        <v>0</v>
      </c>
      <c r="AB11" s="2">
        <f t="shared" si="2"/>
        <v>248</v>
      </c>
      <c r="AC11" s="2">
        <f t="shared" si="0"/>
        <v>248</v>
      </c>
      <c r="AD11" s="109"/>
    </row>
    <row r="12" spans="2:30" s="3" customFormat="1" ht="15" customHeight="1">
      <c r="B12" s="102" t="s">
        <v>82</v>
      </c>
      <c r="C12" s="107">
        <v>1</v>
      </c>
      <c r="D12" s="108">
        <f>'CUADRO 2.1'!C11-'CUADRO 2.2'!C12</f>
        <v>2</v>
      </c>
      <c r="E12" s="107">
        <v>3</v>
      </c>
      <c r="F12" s="108">
        <f>'CUADRO 2.1'!D11-'CUADRO 2.2'!E12</f>
        <v>5</v>
      </c>
      <c r="G12" s="107">
        <v>0</v>
      </c>
      <c r="H12" s="108">
        <f>'CUADRO 2.1'!E11-'CUADRO 2.2'!G12</f>
        <v>6</v>
      </c>
      <c r="I12" s="107">
        <v>0</v>
      </c>
      <c r="J12" s="108">
        <f>'CUADRO 2.1'!F11-'CUADRO 2.2'!I12</f>
        <v>8</v>
      </c>
      <c r="K12" s="107">
        <v>2</v>
      </c>
      <c r="L12" s="108">
        <f>'CUADRO 2.1'!G11-'CUADRO 2.2'!K12</f>
        <v>3</v>
      </c>
      <c r="M12" s="107">
        <v>1</v>
      </c>
      <c r="N12" s="108">
        <f>'CUADRO 2.1'!H11-'CUADRO 2.2'!M12</f>
        <v>3</v>
      </c>
      <c r="O12" s="107">
        <v>1</v>
      </c>
      <c r="P12" s="108">
        <f>'CUADRO 2.1'!I11-'CUADRO 2.2'!O12</f>
        <v>8</v>
      </c>
      <c r="Q12" s="107">
        <v>1</v>
      </c>
      <c r="R12" s="108">
        <f>'CUADRO 2.1'!J11-'CUADRO 2.2'!Q12</f>
        <v>6</v>
      </c>
      <c r="S12" s="107">
        <v>1</v>
      </c>
      <c r="T12" s="108">
        <f>'CUADRO 2.1'!K11-'CUADRO 2.2'!S12</f>
        <v>6</v>
      </c>
      <c r="U12" s="107">
        <v>0</v>
      </c>
      <c r="V12" s="108">
        <f>'CUADRO 2.1'!L11-'CUADRO 2.2'!U12</f>
        <v>9</v>
      </c>
      <c r="W12" s="107">
        <v>1</v>
      </c>
      <c r="X12" s="108">
        <f>'CUADRO 2.1'!M11-'CUADRO 2.2'!W12</f>
        <v>6</v>
      </c>
      <c r="Y12" s="107">
        <v>0</v>
      </c>
      <c r="Z12" s="108">
        <f>'CUADRO 2.1'!N11-'CUADRO 2.2'!Y12</f>
        <v>4</v>
      </c>
      <c r="AA12" s="2">
        <f t="shared" si="1"/>
        <v>11</v>
      </c>
      <c r="AB12" s="2">
        <f t="shared" si="2"/>
        <v>66</v>
      </c>
      <c r="AC12" s="2">
        <f t="shared" si="0"/>
        <v>77</v>
      </c>
      <c r="AD12" s="109"/>
    </row>
    <row r="13" spans="2:30" s="3" customFormat="1" ht="15" customHeight="1">
      <c r="B13" s="102" t="s">
        <v>83</v>
      </c>
      <c r="C13" s="107">
        <v>69</v>
      </c>
      <c r="D13" s="108">
        <f>'CUADRO 2.1'!C12-'CUADRO 2.2'!C13</f>
        <v>5</v>
      </c>
      <c r="E13" s="107">
        <v>78</v>
      </c>
      <c r="F13" s="108">
        <f>'CUADRO 2.1'!D12-'CUADRO 2.2'!E13</f>
        <v>3</v>
      </c>
      <c r="G13" s="107">
        <v>80</v>
      </c>
      <c r="H13" s="108">
        <f>'CUADRO 2.1'!E12-'CUADRO 2.2'!G13</f>
        <v>3</v>
      </c>
      <c r="I13" s="107">
        <v>64</v>
      </c>
      <c r="J13" s="108">
        <f>'CUADRO 2.1'!F12-'CUADRO 2.2'!I13</f>
        <v>2</v>
      </c>
      <c r="K13" s="107">
        <v>83</v>
      </c>
      <c r="L13" s="108">
        <f>'CUADRO 2.1'!G12-'CUADRO 2.2'!K13</f>
        <v>5</v>
      </c>
      <c r="M13" s="107">
        <v>74</v>
      </c>
      <c r="N13" s="108">
        <f>'CUADRO 2.1'!H12-'CUADRO 2.2'!M13</f>
        <v>3</v>
      </c>
      <c r="O13" s="107">
        <v>85</v>
      </c>
      <c r="P13" s="108">
        <f>'CUADRO 2.1'!I12-'CUADRO 2.2'!O13</f>
        <v>4</v>
      </c>
      <c r="Q13" s="107">
        <v>73</v>
      </c>
      <c r="R13" s="108">
        <f>'CUADRO 2.1'!J12-'CUADRO 2.2'!Q13</f>
        <v>3</v>
      </c>
      <c r="S13" s="107">
        <v>73</v>
      </c>
      <c r="T13" s="108">
        <f>'CUADRO 2.1'!K12-'CUADRO 2.2'!S13</f>
        <v>4</v>
      </c>
      <c r="U13" s="107">
        <v>80</v>
      </c>
      <c r="V13" s="108">
        <f>'CUADRO 2.1'!L12-'CUADRO 2.2'!U13</f>
        <v>4</v>
      </c>
      <c r="W13" s="107">
        <v>90</v>
      </c>
      <c r="X13" s="108">
        <f>'CUADRO 2.1'!M12-'CUADRO 2.2'!W13</f>
        <v>4</v>
      </c>
      <c r="Y13" s="107">
        <v>60</v>
      </c>
      <c r="Z13" s="108">
        <f>'CUADRO 2.1'!N12-'CUADRO 2.2'!Y13</f>
        <v>3</v>
      </c>
      <c r="AA13" s="2">
        <f t="shared" si="1"/>
        <v>909</v>
      </c>
      <c r="AB13" s="2">
        <f t="shared" si="2"/>
        <v>43</v>
      </c>
      <c r="AC13" s="2">
        <f t="shared" si="0"/>
        <v>952</v>
      </c>
      <c r="AD13" s="109"/>
    </row>
    <row r="14" spans="2:30" s="3" customFormat="1" ht="15" customHeight="1">
      <c r="B14" s="102" t="s">
        <v>84</v>
      </c>
      <c r="C14" s="107">
        <v>20</v>
      </c>
      <c r="D14" s="108">
        <f>'CUADRO 2.1'!C13-'CUADRO 2.2'!C14</f>
        <v>12</v>
      </c>
      <c r="E14" s="107">
        <v>21</v>
      </c>
      <c r="F14" s="108">
        <f>'CUADRO 2.1'!D13-'CUADRO 2.2'!E14</f>
        <v>12</v>
      </c>
      <c r="G14" s="107">
        <v>17</v>
      </c>
      <c r="H14" s="108">
        <f>'CUADRO 2.1'!E13-'CUADRO 2.2'!G14</f>
        <v>10</v>
      </c>
      <c r="I14" s="107">
        <v>25</v>
      </c>
      <c r="J14" s="108">
        <f>'CUADRO 2.1'!F13-'CUADRO 2.2'!I14</f>
        <v>10</v>
      </c>
      <c r="K14" s="107">
        <v>20</v>
      </c>
      <c r="L14" s="108">
        <f>'CUADRO 2.1'!G13-'CUADRO 2.2'!K14</f>
        <v>9</v>
      </c>
      <c r="M14" s="107">
        <v>14</v>
      </c>
      <c r="N14" s="108">
        <f>'CUADRO 2.1'!H13-'CUADRO 2.2'!M14</f>
        <v>8</v>
      </c>
      <c r="O14" s="107">
        <v>17</v>
      </c>
      <c r="P14" s="108">
        <f>'CUADRO 2.1'!I13-'CUADRO 2.2'!O14</f>
        <v>9</v>
      </c>
      <c r="Q14" s="107">
        <v>17</v>
      </c>
      <c r="R14" s="108">
        <f>'CUADRO 2.1'!J13-'CUADRO 2.2'!Q14</f>
        <v>9</v>
      </c>
      <c r="S14" s="107">
        <v>4</v>
      </c>
      <c r="T14" s="108">
        <f>'CUADRO 2.1'!K13-'CUADRO 2.2'!S14</f>
        <v>8</v>
      </c>
      <c r="U14" s="107">
        <v>10</v>
      </c>
      <c r="V14" s="108">
        <f>'CUADRO 2.1'!L13-'CUADRO 2.2'!U14</f>
        <v>7</v>
      </c>
      <c r="W14" s="107">
        <v>20</v>
      </c>
      <c r="X14" s="108">
        <f>'CUADRO 2.1'!M13-'CUADRO 2.2'!W14</f>
        <v>6</v>
      </c>
      <c r="Y14" s="107">
        <v>21</v>
      </c>
      <c r="Z14" s="108">
        <f>'CUADRO 2.1'!N13-'CUADRO 2.2'!Y14</f>
        <v>6</v>
      </c>
      <c r="AA14" s="2">
        <f t="shared" si="1"/>
        <v>206</v>
      </c>
      <c r="AB14" s="2">
        <f t="shared" si="2"/>
        <v>106</v>
      </c>
      <c r="AC14" s="2">
        <f t="shared" si="0"/>
        <v>312</v>
      </c>
      <c r="AD14" s="109"/>
    </row>
    <row r="15" spans="2:30" s="3" customFormat="1" ht="15" customHeight="1">
      <c r="B15" s="102" t="s">
        <v>85</v>
      </c>
      <c r="C15" s="107">
        <v>6</v>
      </c>
      <c r="D15" s="108">
        <f>'CUADRO 2.1'!C14-'CUADRO 2.2'!C15</f>
        <v>1</v>
      </c>
      <c r="E15" s="107">
        <v>3</v>
      </c>
      <c r="F15" s="108">
        <f>'CUADRO 2.1'!D14-'CUADRO 2.2'!E15</f>
        <v>1</v>
      </c>
      <c r="G15" s="107">
        <v>7</v>
      </c>
      <c r="H15" s="108">
        <f>'CUADRO 2.1'!E14-'CUADRO 2.2'!G15</f>
        <v>2</v>
      </c>
      <c r="I15" s="107">
        <v>5</v>
      </c>
      <c r="J15" s="108">
        <f>'CUADRO 2.1'!F14-'CUADRO 2.2'!I15</f>
        <v>1</v>
      </c>
      <c r="K15" s="107">
        <v>5</v>
      </c>
      <c r="L15" s="108">
        <f>'CUADRO 2.1'!G14-'CUADRO 2.2'!K15</f>
        <v>1</v>
      </c>
      <c r="M15" s="107">
        <v>3</v>
      </c>
      <c r="N15" s="108">
        <f>'CUADRO 2.1'!H14-'CUADRO 2.2'!M15</f>
        <v>2</v>
      </c>
      <c r="O15" s="107">
        <v>3</v>
      </c>
      <c r="P15" s="108">
        <f>'CUADRO 2.1'!I14-'CUADRO 2.2'!O15</f>
        <v>2</v>
      </c>
      <c r="Q15" s="107">
        <v>4</v>
      </c>
      <c r="R15" s="108">
        <f>'CUADRO 2.1'!J14-'CUADRO 2.2'!Q15</f>
        <v>1</v>
      </c>
      <c r="S15" s="107">
        <v>3</v>
      </c>
      <c r="T15" s="108">
        <f>'CUADRO 2.1'!K14-'CUADRO 2.2'!S15</f>
        <v>2</v>
      </c>
      <c r="U15" s="107">
        <v>4</v>
      </c>
      <c r="V15" s="108">
        <f>'CUADRO 2.1'!L14-'CUADRO 2.2'!U15</f>
        <v>1</v>
      </c>
      <c r="W15" s="107">
        <v>4</v>
      </c>
      <c r="X15" s="108">
        <f>'CUADRO 2.1'!M14-'CUADRO 2.2'!W15</f>
        <v>1</v>
      </c>
      <c r="Y15" s="107">
        <v>3</v>
      </c>
      <c r="Z15" s="108">
        <f>'CUADRO 2.1'!N14-'CUADRO 2.2'!Y15</f>
        <v>1</v>
      </c>
      <c r="AA15" s="2">
        <f t="shared" si="1"/>
        <v>50</v>
      </c>
      <c r="AB15" s="2">
        <f t="shared" si="2"/>
        <v>16</v>
      </c>
      <c r="AC15" s="2">
        <f t="shared" si="0"/>
        <v>66</v>
      </c>
      <c r="AD15" s="109"/>
    </row>
    <row r="16" spans="2:30" s="3" customFormat="1" ht="15" customHeight="1">
      <c r="B16" s="102" t="s">
        <v>86</v>
      </c>
      <c r="C16" s="107">
        <v>8</v>
      </c>
      <c r="D16" s="108">
        <f>'CUADRO 2.1'!C15-'CUADRO 2.2'!C16</f>
        <v>5</v>
      </c>
      <c r="E16" s="107">
        <v>9</v>
      </c>
      <c r="F16" s="108">
        <f>'CUADRO 2.1'!D15-'CUADRO 2.2'!E16</f>
        <v>7</v>
      </c>
      <c r="G16" s="107">
        <v>10</v>
      </c>
      <c r="H16" s="108">
        <f>'CUADRO 2.1'!E15-'CUADRO 2.2'!G16</f>
        <v>5</v>
      </c>
      <c r="I16" s="107">
        <v>9</v>
      </c>
      <c r="J16" s="108">
        <f>'CUADRO 2.1'!F15-'CUADRO 2.2'!I16</f>
        <v>5</v>
      </c>
      <c r="K16" s="107">
        <v>8</v>
      </c>
      <c r="L16" s="108">
        <f>'CUADRO 2.1'!G15-'CUADRO 2.2'!K16</f>
        <v>6</v>
      </c>
      <c r="M16" s="107">
        <v>11</v>
      </c>
      <c r="N16" s="108">
        <f>'CUADRO 2.1'!H15-'CUADRO 2.2'!M16</f>
        <v>4</v>
      </c>
      <c r="O16" s="107">
        <v>9</v>
      </c>
      <c r="P16" s="108">
        <f>'CUADRO 2.1'!I15-'CUADRO 2.2'!O16</f>
        <v>5</v>
      </c>
      <c r="Q16" s="107">
        <v>7</v>
      </c>
      <c r="R16" s="108">
        <f>'CUADRO 2.1'!J15-'CUADRO 2.2'!Q16</f>
        <v>6</v>
      </c>
      <c r="S16" s="107">
        <v>8</v>
      </c>
      <c r="T16" s="108">
        <f>'CUADRO 2.1'!K15-'CUADRO 2.2'!S16</f>
        <v>6</v>
      </c>
      <c r="U16" s="107">
        <v>8</v>
      </c>
      <c r="V16" s="108">
        <f>'CUADRO 2.1'!L15-'CUADRO 2.2'!U16</f>
        <v>6</v>
      </c>
      <c r="W16" s="107">
        <v>8</v>
      </c>
      <c r="X16" s="108">
        <f>'CUADRO 2.1'!M15-'CUADRO 2.2'!W16</f>
        <v>8</v>
      </c>
      <c r="Y16" s="107">
        <v>15</v>
      </c>
      <c r="Z16" s="108">
        <f>'CUADRO 2.1'!N15-'CUADRO 2.2'!Y16</f>
        <v>5</v>
      </c>
      <c r="AA16" s="2">
        <f t="shared" si="1"/>
        <v>110</v>
      </c>
      <c r="AB16" s="2">
        <f t="shared" si="2"/>
        <v>68</v>
      </c>
      <c r="AC16" s="2">
        <f t="shared" si="0"/>
        <v>178</v>
      </c>
      <c r="AD16" s="109"/>
    </row>
    <row r="17" spans="2:30" s="3" customFormat="1" ht="15" customHeight="1">
      <c r="B17" s="102" t="s">
        <v>87</v>
      </c>
      <c r="C17" s="107">
        <v>6</v>
      </c>
      <c r="D17" s="108">
        <f>'CUADRO 2.1'!C16-'CUADRO 2.2'!C17</f>
        <v>0</v>
      </c>
      <c r="E17" s="107">
        <v>7</v>
      </c>
      <c r="F17" s="108">
        <f>'CUADRO 2.1'!D16-'CUADRO 2.2'!E17</f>
        <v>0</v>
      </c>
      <c r="G17" s="107">
        <v>13</v>
      </c>
      <c r="H17" s="108">
        <f>'CUADRO 2.1'!E16-'CUADRO 2.2'!G17</f>
        <v>0</v>
      </c>
      <c r="I17" s="107">
        <v>9</v>
      </c>
      <c r="J17" s="108">
        <f>'CUADRO 2.1'!F16-'CUADRO 2.2'!I17</f>
        <v>0</v>
      </c>
      <c r="K17" s="107">
        <v>8</v>
      </c>
      <c r="L17" s="108">
        <f>'CUADRO 2.1'!G16-'CUADRO 2.2'!K17</f>
        <v>1</v>
      </c>
      <c r="M17" s="107">
        <v>11</v>
      </c>
      <c r="N17" s="108">
        <f>'CUADRO 2.1'!H16-'CUADRO 2.2'!M17</f>
        <v>0</v>
      </c>
      <c r="O17" s="107">
        <v>11</v>
      </c>
      <c r="P17" s="108">
        <f>'CUADRO 2.1'!I16-'CUADRO 2.2'!O17</f>
        <v>0</v>
      </c>
      <c r="Q17" s="107">
        <v>10</v>
      </c>
      <c r="R17" s="108">
        <f>'CUADRO 2.1'!J16-'CUADRO 2.2'!Q17</f>
        <v>0</v>
      </c>
      <c r="S17" s="107">
        <v>11</v>
      </c>
      <c r="T17" s="108">
        <f>'CUADRO 2.1'!K16-'CUADRO 2.2'!S17</f>
        <v>0</v>
      </c>
      <c r="U17" s="107">
        <v>8</v>
      </c>
      <c r="V17" s="108">
        <f>'CUADRO 2.1'!L16-'CUADRO 2.2'!U17</f>
        <v>0</v>
      </c>
      <c r="W17" s="107">
        <v>5</v>
      </c>
      <c r="X17" s="108">
        <f>'CUADRO 2.1'!M16-'CUADRO 2.2'!W17</f>
        <v>0</v>
      </c>
      <c r="Y17" s="107">
        <v>10</v>
      </c>
      <c r="Z17" s="108">
        <f>'CUADRO 2.1'!N16-'CUADRO 2.2'!Y17</f>
        <v>0</v>
      </c>
      <c r="AA17" s="2">
        <f t="shared" si="1"/>
        <v>109</v>
      </c>
      <c r="AB17" s="2">
        <f t="shared" si="2"/>
        <v>1</v>
      </c>
      <c r="AC17" s="2">
        <f t="shared" si="0"/>
        <v>110</v>
      </c>
      <c r="AD17" s="109"/>
    </row>
    <row r="18" spans="2:30" s="3" customFormat="1" ht="15" customHeight="1">
      <c r="B18" s="102" t="s">
        <v>88</v>
      </c>
      <c r="C18" s="107">
        <v>18</v>
      </c>
      <c r="D18" s="108">
        <f>'CUADRO 2.1'!C17-'CUADRO 2.2'!C18</f>
        <v>4</v>
      </c>
      <c r="E18" s="107">
        <v>17</v>
      </c>
      <c r="F18" s="108">
        <f>'CUADRO 2.1'!D17-'CUADRO 2.2'!E18</f>
        <v>6</v>
      </c>
      <c r="G18" s="107">
        <v>12</v>
      </c>
      <c r="H18" s="108">
        <f>'CUADRO 2.1'!E17-'CUADRO 2.2'!G18</f>
        <v>4</v>
      </c>
      <c r="I18" s="107">
        <v>8</v>
      </c>
      <c r="J18" s="108">
        <f>'CUADRO 2.1'!F17-'CUADRO 2.2'!I18</f>
        <v>5</v>
      </c>
      <c r="K18" s="107">
        <v>8</v>
      </c>
      <c r="L18" s="108">
        <f>'CUADRO 2.1'!G17-'CUADRO 2.2'!K18</f>
        <v>3</v>
      </c>
      <c r="M18" s="107">
        <v>9</v>
      </c>
      <c r="N18" s="108">
        <f>'CUADRO 2.1'!H17-'CUADRO 2.2'!M18</f>
        <v>2</v>
      </c>
      <c r="O18" s="107">
        <v>8</v>
      </c>
      <c r="P18" s="108">
        <f>'CUADRO 2.1'!I17-'CUADRO 2.2'!O18</f>
        <v>4</v>
      </c>
      <c r="Q18" s="107">
        <v>6</v>
      </c>
      <c r="R18" s="108">
        <f>'CUADRO 2.1'!J17-'CUADRO 2.2'!Q18</f>
        <v>5</v>
      </c>
      <c r="S18" s="107">
        <v>8</v>
      </c>
      <c r="T18" s="108">
        <f>'CUADRO 2.1'!K17-'CUADRO 2.2'!S18</f>
        <v>3</v>
      </c>
      <c r="U18" s="107">
        <v>5</v>
      </c>
      <c r="V18" s="108">
        <f>'CUADRO 2.1'!L17-'CUADRO 2.2'!U18</f>
        <v>5</v>
      </c>
      <c r="W18" s="107">
        <v>7</v>
      </c>
      <c r="X18" s="108">
        <f>'CUADRO 2.1'!M17-'CUADRO 2.2'!W18</f>
        <v>3</v>
      </c>
      <c r="Y18" s="107">
        <v>7</v>
      </c>
      <c r="Z18" s="108">
        <f>'CUADRO 2.1'!N17-'CUADRO 2.2'!Y18</f>
        <v>6</v>
      </c>
      <c r="AA18" s="2">
        <f t="shared" si="1"/>
        <v>113</v>
      </c>
      <c r="AB18" s="2">
        <f t="shared" si="2"/>
        <v>50</v>
      </c>
      <c r="AC18" s="2">
        <f t="shared" si="0"/>
        <v>163</v>
      </c>
      <c r="AD18" s="109"/>
    </row>
    <row r="19" spans="2:30" s="3" customFormat="1" ht="15" customHeight="1">
      <c r="B19" s="102" t="s">
        <v>89</v>
      </c>
      <c r="C19" s="107">
        <v>3</v>
      </c>
      <c r="D19" s="108">
        <f>'CUADRO 2.1'!C18-'CUADRO 2.2'!C19</f>
        <v>0</v>
      </c>
      <c r="E19" s="107">
        <v>4</v>
      </c>
      <c r="F19" s="108">
        <f>'CUADRO 2.1'!D18-'CUADRO 2.2'!E19</f>
        <v>0</v>
      </c>
      <c r="G19" s="107">
        <v>5</v>
      </c>
      <c r="H19" s="108">
        <f>'CUADRO 2.1'!E18-'CUADRO 2.2'!G19</f>
        <v>0</v>
      </c>
      <c r="I19" s="107">
        <v>3</v>
      </c>
      <c r="J19" s="108">
        <f>'CUADRO 2.1'!F18-'CUADRO 2.2'!I19</f>
        <v>0</v>
      </c>
      <c r="K19" s="107">
        <v>8</v>
      </c>
      <c r="L19" s="108">
        <f>'CUADRO 2.1'!G18-'CUADRO 2.2'!K19</f>
        <v>0</v>
      </c>
      <c r="M19" s="107">
        <v>4</v>
      </c>
      <c r="N19" s="108">
        <f>'CUADRO 2.1'!H18-'CUADRO 2.2'!M19</f>
        <v>0</v>
      </c>
      <c r="O19" s="107">
        <v>3</v>
      </c>
      <c r="P19" s="108">
        <f>'CUADRO 2.1'!I18-'CUADRO 2.2'!O19</f>
        <v>0</v>
      </c>
      <c r="Q19" s="107">
        <v>5</v>
      </c>
      <c r="R19" s="108">
        <f>'CUADRO 2.1'!J18-'CUADRO 2.2'!Q19</f>
        <v>0</v>
      </c>
      <c r="S19" s="107">
        <v>4</v>
      </c>
      <c r="T19" s="108">
        <f>'CUADRO 2.1'!K18-'CUADRO 2.2'!S19</f>
        <v>0</v>
      </c>
      <c r="U19" s="107">
        <v>5</v>
      </c>
      <c r="V19" s="108">
        <f>'CUADRO 2.1'!L18-'CUADRO 2.2'!U19</f>
        <v>0</v>
      </c>
      <c r="W19" s="107">
        <v>4</v>
      </c>
      <c r="X19" s="108">
        <f>'CUADRO 2.1'!M18-'CUADRO 2.2'!W19</f>
        <v>0</v>
      </c>
      <c r="Y19" s="107">
        <v>5</v>
      </c>
      <c r="Z19" s="108">
        <f>'CUADRO 2.1'!N18-'CUADRO 2.2'!Y19</f>
        <v>0</v>
      </c>
      <c r="AA19" s="2">
        <f t="shared" si="1"/>
        <v>53</v>
      </c>
      <c r="AB19" s="2">
        <f t="shared" si="2"/>
        <v>0</v>
      </c>
      <c r="AC19" s="2">
        <f t="shared" si="0"/>
        <v>53</v>
      </c>
      <c r="AD19" s="109"/>
    </row>
    <row r="20" spans="2:30" s="3" customFormat="1" ht="15" customHeight="1">
      <c r="B20" s="102" t="s">
        <v>90</v>
      </c>
      <c r="C20" s="107">
        <v>0</v>
      </c>
      <c r="D20" s="108">
        <f>'CUADRO 2.1'!C19-'CUADRO 2.2'!C20</f>
        <v>1</v>
      </c>
      <c r="E20" s="107">
        <v>0</v>
      </c>
      <c r="F20" s="108">
        <f>'CUADRO 2.1'!D19-'CUADRO 2.2'!E20</f>
        <v>1</v>
      </c>
      <c r="G20" s="107">
        <v>0</v>
      </c>
      <c r="H20" s="108">
        <f>'CUADRO 2.1'!E19-'CUADRO 2.2'!G20</f>
        <v>0</v>
      </c>
      <c r="I20" s="107">
        <v>0</v>
      </c>
      <c r="J20" s="108">
        <f>'CUADRO 2.1'!F19-'CUADRO 2.2'!I20</f>
        <v>0</v>
      </c>
      <c r="K20" s="107">
        <v>0</v>
      </c>
      <c r="L20" s="108">
        <f>'CUADRO 2.1'!G19-'CUADRO 2.2'!K20</f>
        <v>1</v>
      </c>
      <c r="M20" s="107">
        <v>0</v>
      </c>
      <c r="N20" s="108">
        <f>'CUADRO 2.1'!H19-'CUADRO 2.2'!M20</f>
        <v>0</v>
      </c>
      <c r="O20" s="107">
        <v>0</v>
      </c>
      <c r="P20" s="108">
        <f>'CUADRO 2.1'!I19-'CUADRO 2.2'!O20</f>
        <v>0</v>
      </c>
      <c r="Q20" s="107">
        <v>0</v>
      </c>
      <c r="R20" s="108">
        <f>'CUADRO 2.1'!J19-'CUADRO 2.2'!Q20</f>
        <v>1</v>
      </c>
      <c r="S20" s="107">
        <v>0</v>
      </c>
      <c r="T20" s="108">
        <f>'CUADRO 2.1'!K19-'CUADRO 2.2'!S20</f>
        <v>0</v>
      </c>
      <c r="U20" s="107">
        <v>0</v>
      </c>
      <c r="V20" s="108">
        <f>'CUADRO 2.1'!L19-'CUADRO 2.2'!U20</f>
        <v>1</v>
      </c>
      <c r="W20" s="107">
        <v>0</v>
      </c>
      <c r="X20" s="108">
        <f>'CUADRO 2.1'!M19-'CUADRO 2.2'!W20</f>
        <v>0</v>
      </c>
      <c r="Y20" s="107">
        <v>0</v>
      </c>
      <c r="Z20" s="108">
        <f>'CUADRO 2.1'!N19-'CUADRO 2.2'!Y20</f>
        <v>0</v>
      </c>
      <c r="AA20" s="2">
        <f t="shared" si="1"/>
        <v>0</v>
      </c>
      <c r="AB20" s="2">
        <f t="shared" si="2"/>
        <v>5</v>
      </c>
      <c r="AC20" s="2">
        <f t="shared" si="0"/>
        <v>5</v>
      </c>
      <c r="AD20" s="109"/>
    </row>
    <row r="21" spans="2:30" s="3" customFormat="1" ht="15" customHeight="1">
      <c r="B21" s="102" t="s">
        <v>91</v>
      </c>
      <c r="C21" s="107">
        <v>24</v>
      </c>
      <c r="D21" s="108">
        <f>'CUADRO 2.1'!C20-'CUADRO 2.2'!C21</f>
        <v>46</v>
      </c>
      <c r="E21" s="107">
        <v>34</v>
      </c>
      <c r="F21" s="108">
        <f>'CUADRO 2.1'!D20-'CUADRO 2.2'!E21</f>
        <v>52</v>
      </c>
      <c r="G21" s="107">
        <v>29</v>
      </c>
      <c r="H21" s="108">
        <f>'CUADRO 2.1'!E20-'CUADRO 2.2'!G21</f>
        <v>42</v>
      </c>
      <c r="I21" s="107">
        <v>30</v>
      </c>
      <c r="J21" s="108">
        <f>'CUADRO 2.1'!F20-'CUADRO 2.2'!I21</f>
        <v>34</v>
      </c>
      <c r="K21" s="107">
        <v>42</v>
      </c>
      <c r="L21" s="108">
        <f>'CUADRO 2.1'!G20-'CUADRO 2.2'!K21</f>
        <v>37</v>
      </c>
      <c r="M21" s="107">
        <v>29</v>
      </c>
      <c r="N21" s="108">
        <f>'CUADRO 2.1'!H20-'CUADRO 2.2'!M21</f>
        <v>26</v>
      </c>
      <c r="O21" s="107">
        <v>49</v>
      </c>
      <c r="P21" s="108">
        <f>'CUADRO 2.1'!I20-'CUADRO 2.2'!O21</f>
        <v>29</v>
      </c>
      <c r="Q21" s="107">
        <v>32</v>
      </c>
      <c r="R21" s="108">
        <f>'CUADRO 2.1'!J20-'CUADRO 2.2'!Q21</f>
        <v>28</v>
      </c>
      <c r="S21" s="107">
        <v>36</v>
      </c>
      <c r="T21" s="108">
        <f>'CUADRO 2.1'!K20-'CUADRO 2.2'!S21</f>
        <v>26</v>
      </c>
      <c r="U21" s="107">
        <v>34</v>
      </c>
      <c r="V21" s="108">
        <f>'CUADRO 2.1'!L20-'CUADRO 2.2'!U21</f>
        <v>33</v>
      </c>
      <c r="W21" s="107">
        <v>29</v>
      </c>
      <c r="X21" s="108">
        <f>'CUADRO 2.1'!M20-'CUADRO 2.2'!W21</f>
        <v>33</v>
      </c>
      <c r="Y21" s="107">
        <v>25</v>
      </c>
      <c r="Z21" s="108">
        <f>'CUADRO 2.1'!N20-'CUADRO 2.2'!Y21</f>
        <v>25</v>
      </c>
      <c r="AA21" s="2">
        <f t="shared" si="1"/>
        <v>393</v>
      </c>
      <c r="AB21" s="2">
        <f t="shared" si="2"/>
        <v>411</v>
      </c>
      <c r="AC21" s="2">
        <f t="shared" si="0"/>
        <v>804</v>
      </c>
      <c r="AD21" s="109"/>
    </row>
    <row r="22" spans="2:30" s="3" customFormat="1" ht="15" customHeight="1">
      <c r="B22" s="102" t="s">
        <v>92</v>
      </c>
      <c r="C22" s="107">
        <v>60</v>
      </c>
      <c r="D22" s="108">
        <f>'CUADRO 2.1'!C21-'CUADRO 2.2'!C22</f>
        <v>1</v>
      </c>
      <c r="E22" s="107">
        <v>70</v>
      </c>
      <c r="F22" s="108">
        <f>'CUADRO 2.1'!D21-'CUADRO 2.2'!E22</f>
        <v>0</v>
      </c>
      <c r="G22" s="107">
        <v>59</v>
      </c>
      <c r="H22" s="108">
        <f>'CUADRO 2.1'!E21-'CUADRO 2.2'!G22</f>
        <v>0</v>
      </c>
      <c r="I22" s="107">
        <v>30</v>
      </c>
      <c r="J22" s="108">
        <f>'CUADRO 2.1'!F21-'CUADRO 2.2'!I22</f>
        <v>0</v>
      </c>
      <c r="K22" s="107">
        <v>38</v>
      </c>
      <c r="L22" s="108">
        <f>'CUADRO 2.1'!G21-'CUADRO 2.2'!K22</f>
        <v>0</v>
      </c>
      <c r="M22" s="107">
        <v>37</v>
      </c>
      <c r="N22" s="108">
        <f>'CUADRO 2.1'!H21-'CUADRO 2.2'!M22</f>
        <v>0</v>
      </c>
      <c r="O22" s="107">
        <v>41</v>
      </c>
      <c r="P22" s="108">
        <f>'CUADRO 2.1'!I21-'CUADRO 2.2'!O22</f>
        <v>0</v>
      </c>
      <c r="Q22" s="107">
        <v>35</v>
      </c>
      <c r="R22" s="108">
        <f>'CUADRO 2.1'!J21-'CUADRO 2.2'!Q22</f>
        <v>0</v>
      </c>
      <c r="S22" s="107">
        <v>38</v>
      </c>
      <c r="T22" s="108">
        <f>'CUADRO 2.1'!K21-'CUADRO 2.2'!S22</f>
        <v>1</v>
      </c>
      <c r="U22" s="107">
        <v>32</v>
      </c>
      <c r="V22" s="108">
        <f>'CUADRO 2.1'!L21-'CUADRO 2.2'!U22</f>
        <v>0</v>
      </c>
      <c r="W22" s="107">
        <v>42</v>
      </c>
      <c r="X22" s="108">
        <f>'CUADRO 2.1'!M21-'CUADRO 2.2'!W22</f>
        <v>0</v>
      </c>
      <c r="Y22" s="107">
        <v>44</v>
      </c>
      <c r="Z22" s="108">
        <f>'CUADRO 2.1'!N21-'CUADRO 2.2'!Y22</f>
        <v>0</v>
      </c>
      <c r="AA22" s="2">
        <f t="shared" si="1"/>
        <v>526</v>
      </c>
      <c r="AB22" s="2">
        <f t="shared" si="2"/>
        <v>2</v>
      </c>
      <c r="AC22" s="2">
        <f t="shared" si="0"/>
        <v>528</v>
      </c>
      <c r="AD22" s="109"/>
    </row>
    <row r="23" spans="2:30" s="3" customFormat="1" ht="15" customHeight="1">
      <c r="B23" s="102" t="s">
        <v>93</v>
      </c>
      <c r="C23" s="107">
        <v>88</v>
      </c>
      <c r="D23" s="108">
        <f>'CUADRO 2.1'!C22-'CUADRO 2.2'!C23</f>
        <v>0</v>
      </c>
      <c r="E23" s="107">
        <v>88</v>
      </c>
      <c r="F23" s="108">
        <f>'CUADRO 2.1'!D22-'CUADRO 2.2'!E23</f>
        <v>0</v>
      </c>
      <c r="G23" s="107">
        <v>72</v>
      </c>
      <c r="H23" s="108">
        <f>'CUADRO 2.1'!E22-'CUADRO 2.2'!G23</f>
        <v>0</v>
      </c>
      <c r="I23" s="107">
        <v>76</v>
      </c>
      <c r="J23" s="108">
        <f>'CUADRO 2.1'!F22-'CUADRO 2.2'!I23</f>
        <v>0</v>
      </c>
      <c r="K23" s="107">
        <v>88</v>
      </c>
      <c r="L23" s="108">
        <f>'CUADRO 2.1'!G22-'CUADRO 2.2'!K23</f>
        <v>0</v>
      </c>
      <c r="M23" s="107">
        <v>60</v>
      </c>
      <c r="N23" s="108">
        <f>'CUADRO 2.1'!H22-'CUADRO 2.2'!M23</f>
        <v>0</v>
      </c>
      <c r="O23" s="107">
        <v>79</v>
      </c>
      <c r="P23" s="108">
        <f>'CUADRO 2.1'!I22-'CUADRO 2.2'!O23</f>
        <v>0</v>
      </c>
      <c r="Q23" s="107">
        <v>72</v>
      </c>
      <c r="R23" s="108">
        <f>'CUADRO 2.1'!J22-'CUADRO 2.2'!Q23</f>
        <v>0</v>
      </c>
      <c r="S23" s="107">
        <v>67</v>
      </c>
      <c r="T23" s="108">
        <f>'CUADRO 2.1'!K22-'CUADRO 2.2'!S23</f>
        <v>0</v>
      </c>
      <c r="U23" s="107">
        <v>75</v>
      </c>
      <c r="V23" s="108">
        <f>'CUADRO 2.1'!L22-'CUADRO 2.2'!U23</f>
        <v>0</v>
      </c>
      <c r="W23" s="107">
        <v>82</v>
      </c>
      <c r="X23" s="108">
        <f>'CUADRO 2.1'!M22-'CUADRO 2.2'!W23</f>
        <v>0</v>
      </c>
      <c r="Y23" s="107">
        <v>74</v>
      </c>
      <c r="Z23" s="108">
        <f>'CUADRO 2.1'!N22-'CUADRO 2.2'!Y23</f>
        <v>0</v>
      </c>
      <c r="AA23" s="2">
        <f t="shared" si="1"/>
        <v>921</v>
      </c>
      <c r="AB23" s="2">
        <f t="shared" si="2"/>
        <v>0</v>
      </c>
      <c r="AC23" s="2">
        <f t="shared" si="0"/>
        <v>921</v>
      </c>
      <c r="AD23" s="109"/>
    </row>
    <row r="24" spans="2:30" s="3" customFormat="1" ht="15" customHeight="1">
      <c r="B24" s="102" t="s">
        <v>94</v>
      </c>
      <c r="C24" s="107">
        <v>20</v>
      </c>
      <c r="D24" s="108">
        <f>'CUADRO 2.1'!C23-'CUADRO 2.2'!C24</f>
        <v>0</v>
      </c>
      <c r="E24" s="107">
        <v>16</v>
      </c>
      <c r="F24" s="108">
        <f>'CUADRO 2.1'!D23-'CUADRO 2.2'!E24</f>
        <v>0</v>
      </c>
      <c r="G24" s="107">
        <v>16</v>
      </c>
      <c r="H24" s="108">
        <f>'CUADRO 2.1'!E23-'CUADRO 2.2'!G24</f>
        <v>0</v>
      </c>
      <c r="I24" s="107">
        <v>17</v>
      </c>
      <c r="J24" s="108">
        <f>'CUADRO 2.1'!F23-'CUADRO 2.2'!I24</f>
        <v>0</v>
      </c>
      <c r="K24" s="107">
        <v>20</v>
      </c>
      <c r="L24" s="108">
        <f>'CUADRO 2.1'!G23-'CUADRO 2.2'!K24</f>
        <v>0</v>
      </c>
      <c r="M24" s="107">
        <v>18</v>
      </c>
      <c r="N24" s="108">
        <f>'CUADRO 2.1'!H23-'CUADRO 2.2'!M24</f>
        <v>0</v>
      </c>
      <c r="O24" s="107">
        <v>22</v>
      </c>
      <c r="P24" s="108">
        <f>'CUADRO 2.1'!I23-'CUADRO 2.2'!O24</f>
        <v>0</v>
      </c>
      <c r="Q24" s="107">
        <v>26</v>
      </c>
      <c r="R24" s="108">
        <f>'CUADRO 2.1'!J23-'CUADRO 2.2'!Q24</f>
        <v>0</v>
      </c>
      <c r="S24" s="107">
        <v>22</v>
      </c>
      <c r="T24" s="108">
        <f>'CUADRO 2.1'!K23-'CUADRO 2.2'!S24</f>
        <v>0</v>
      </c>
      <c r="U24" s="107">
        <v>21</v>
      </c>
      <c r="V24" s="108">
        <f>'CUADRO 2.1'!L23-'CUADRO 2.2'!U24</f>
        <v>0</v>
      </c>
      <c r="W24" s="107">
        <v>20</v>
      </c>
      <c r="X24" s="108">
        <f>'CUADRO 2.1'!M23-'CUADRO 2.2'!W24</f>
        <v>0</v>
      </c>
      <c r="Y24" s="107">
        <v>19</v>
      </c>
      <c r="Z24" s="108">
        <f>'CUADRO 2.1'!N23-'CUADRO 2.2'!Y24</f>
        <v>0</v>
      </c>
      <c r="AA24" s="2">
        <f t="shared" si="1"/>
        <v>237</v>
      </c>
      <c r="AB24" s="2">
        <f t="shared" si="2"/>
        <v>0</v>
      </c>
      <c r="AC24" s="2">
        <f t="shared" si="0"/>
        <v>237</v>
      </c>
      <c r="AD24" s="109"/>
    </row>
    <row r="25" spans="2:30" s="3" customFormat="1" ht="15" customHeight="1">
      <c r="B25" s="102" t="s">
        <v>95</v>
      </c>
      <c r="C25" s="107">
        <v>10</v>
      </c>
      <c r="D25" s="108">
        <f>'CUADRO 2.1'!C24-'CUADRO 2.2'!C25</f>
        <v>0</v>
      </c>
      <c r="E25" s="107">
        <v>7</v>
      </c>
      <c r="F25" s="108">
        <f>'CUADRO 2.1'!D24-'CUADRO 2.2'!E25</f>
        <v>0</v>
      </c>
      <c r="G25" s="107">
        <v>6</v>
      </c>
      <c r="H25" s="108">
        <f>'CUADRO 2.1'!E24-'CUADRO 2.2'!G25</f>
        <v>0</v>
      </c>
      <c r="I25" s="107">
        <v>2</v>
      </c>
      <c r="J25" s="108">
        <f>'CUADRO 2.1'!F24-'CUADRO 2.2'!I25</f>
        <v>0</v>
      </c>
      <c r="K25" s="107">
        <v>4</v>
      </c>
      <c r="L25" s="108">
        <f>'CUADRO 2.1'!G24-'CUADRO 2.2'!K25</f>
        <v>0</v>
      </c>
      <c r="M25" s="107">
        <v>1</v>
      </c>
      <c r="N25" s="108">
        <f>'CUADRO 2.1'!H24-'CUADRO 2.2'!M25</f>
        <v>0</v>
      </c>
      <c r="O25" s="107">
        <v>7</v>
      </c>
      <c r="P25" s="108">
        <f>'CUADRO 2.1'!I24-'CUADRO 2.2'!O25</f>
        <v>0</v>
      </c>
      <c r="Q25" s="107">
        <v>1</v>
      </c>
      <c r="R25" s="108">
        <f>'CUADRO 2.1'!J24-'CUADRO 2.2'!Q25</f>
        <v>0</v>
      </c>
      <c r="S25" s="107">
        <v>12</v>
      </c>
      <c r="T25" s="108">
        <f>'CUADRO 2.1'!K24-'CUADRO 2.2'!S25</f>
        <v>0</v>
      </c>
      <c r="U25" s="107">
        <v>6</v>
      </c>
      <c r="V25" s="108">
        <f>'CUADRO 2.1'!L24-'CUADRO 2.2'!U25</f>
        <v>0</v>
      </c>
      <c r="W25" s="107">
        <v>5</v>
      </c>
      <c r="X25" s="108">
        <f>'CUADRO 2.1'!M24-'CUADRO 2.2'!W25</f>
        <v>0</v>
      </c>
      <c r="Y25" s="107">
        <v>3</v>
      </c>
      <c r="Z25" s="108">
        <f>'CUADRO 2.1'!N24-'CUADRO 2.2'!Y25</f>
        <v>0</v>
      </c>
      <c r="AA25" s="2">
        <f t="shared" si="1"/>
        <v>64</v>
      </c>
      <c r="AB25" s="2">
        <f t="shared" si="2"/>
        <v>0</v>
      </c>
      <c r="AC25" s="2">
        <f t="shared" si="0"/>
        <v>64</v>
      </c>
      <c r="AD25" s="109"/>
    </row>
    <row r="26" spans="2:30" s="3" customFormat="1" ht="15" customHeight="1">
      <c r="B26" s="102" t="s">
        <v>96</v>
      </c>
      <c r="C26" s="107">
        <v>50</v>
      </c>
      <c r="D26" s="108">
        <f>'CUADRO 2.1'!C25-'CUADRO 2.2'!C26</f>
        <v>0</v>
      </c>
      <c r="E26" s="107">
        <v>49</v>
      </c>
      <c r="F26" s="108">
        <f>'CUADRO 2.1'!D25-'CUADRO 2.2'!E26</f>
        <v>0</v>
      </c>
      <c r="G26" s="107">
        <v>47</v>
      </c>
      <c r="H26" s="108">
        <f>'CUADRO 2.1'!E25-'CUADRO 2.2'!G26</f>
        <v>0</v>
      </c>
      <c r="I26" s="107">
        <v>41</v>
      </c>
      <c r="J26" s="108">
        <f>'CUADRO 2.1'!F25-'CUADRO 2.2'!I26</f>
        <v>0</v>
      </c>
      <c r="K26" s="107">
        <v>46</v>
      </c>
      <c r="L26" s="108">
        <f>'CUADRO 2.1'!G25-'CUADRO 2.2'!K26</f>
        <v>0</v>
      </c>
      <c r="M26" s="107">
        <v>39</v>
      </c>
      <c r="N26" s="108">
        <f>'CUADRO 2.1'!H25-'CUADRO 2.2'!M26</f>
        <v>0</v>
      </c>
      <c r="O26" s="107">
        <v>42</v>
      </c>
      <c r="P26" s="108">
        <f>'CUADRO 2.1'!I25-'CUADRO 2.2'!O26</f>
        <v>0</v>
      </c>
      <c r="Q26" s="107">
        <v>37</v>
      </c>
      <c r="R26" s="108">
        <f>'CUADRO 2.1'!J25-'CUADRO 2.2'!Q26</f>
        <v>0</v>
      </c>
      <c r="S26" s="107">
        <v>39</v>
      </c>
      <c r="T26" s="108">
        <f>'CUADRO 2.1'!K25-'CUADRO 2.2'!S26</f>
        <v>0</v>
      </c>
      <c r="U26" s="107">
        <v>47</v>
      </c>
      <c r="V26" s="108">
        <f>'CUADRO 2.1'!L25-'CUADRO 2.2'!U26</f>
        <v>0</v>
      </c>
      <c r="W26" s="107">
        <v>40</v>
      </c>
      <c r="X26" s="108">
        <f>'CUADRO 2.1'!M25-'CUADRO 2.2'!W26</f>
        <v>0</v>
      </c>
      <c r="Y26" s="107">
        <v>53</v>
      </c>
      <c r="Z26" s="108">
        <f>'CUADRO 2.1'!N25-'CUADRO 2.2'!Y26</f>
        <v>0</v>
      </c>
      <c r="AA26" s="2">
        <f t="shared" si="1"/>
        <v>530</v>
      </c>
      <c r="AB26" s="2">
        <f t="shared" si="2"/>
        <v>0</v>
      </c>
      <c r="AC26" s="2">
        <f t="shared" si="0"/>
        <v>530</v>
      </c>
      <c r="AD26" s="109"/>
    </row>
    <row r="27" spans="2:30" s="3" customFormat="1" ht="15" customHeight="1">
      <c r="B27" s="102" t="s">
        <v>97</v>
      </c>
      <c r="C27" s="107">
        <v>24</v>
      </c>
      <c r="D27" s="108">
        <f>'CUADRO 2.1'!C26-'CUADRO 2.2'!C27</f>
        <v>3</v>
      </c>
      <c r="E27" s="107">
        <v>24</v>
      </c>
      <c r="F27" s="108">
        <f>'CUADRO 2.1'!D26-'CUADRO 2.2'!E27</f>
        <v>2</v>
      </c>
      <c r="G27" s="107">
        <v>31</v>
      </c>
      <c r="H27" s="108">
        <f>'CUADRO 2.1'!E26-'CUADRO 2.2'!G27</f>
        <v>3</v>
      </c>
      <c r="I27" s="107">
        <v>23</v>
      </c>
      <c r="J27" s="108">
        <f>'CUADRO 2.1'!F26-'CUADRO 2.2'!I27</f>
        <v>2</v>
      </c>
      <c r="K27" s="107">
        <v>29</v>
      </c>
      <c r="L27" s="108">
        <f>'CUADRO 2.1'!G26-'CUADRO 2.2'!K27</f>
        <v>2</v>
      </c>
      <c r="M27" s="107">
        <v>23</v>
      </c>
      <c r="N27" s="108">
        <f>'CUADRO 2.1'!H26-'CUADRO 2.2'!M27</f>
        <v>2</v>
      </c>
      <c r="O27" s="107">
        <v>28</v>
      </c>
      <c r="P27" s="108">
        <f>'CUADRO 2.1'!I26-'CUADRO 2.2'!O27</f>
        <v>2</v>
      </c>
      <c r="Q27" s="107">
        <v>19</v>
      </c>
      <c r="R27" s="108">
        <f>'CUADRO 2.1'!J26-'CUADRO 2.2'!Q27</f>
        <v>1</v>
      </c>
      <c r="S27" s="107">
        <v>26</v>
      </c>
      <c r="T27" s="108">
        <f>'CUADRO 2.1'!K26-'CUADRO 2.2'!S27</f>
        <v>0</v>
      </c>
      <c r="U27" s="107">
        <v>26</v>
      </c>
      <c r="V27" s="108">
        <f>'CUADRO 2.1'!L26-'CUADRO 2.2'!U27</f>
        <v>4</v>
      </c>
      <c r="W27" s="107">
        <v>29</v>
      </c>
      <c r="X27" s="108">
        <f>'CUADRO 2.1'!M26-'CUADRO 2.2'!W27</f>
        <v>3</v>
      </c>
      <c r="Y27" s="107">
        <v>29</v>
      </c>
      <c r="Z27" s="108">
        <f>'CUADRO 2.1'!N26-'CUADRO 2.2'!Y27</f>
        <v>1</v>
      </c>
      <c r="AA27" s="2">
        <f t="shared" si="1"/>
        <v>311</v>
      </c>
      <c r="AB27" s="2">
        <f t="shared" si="2"/>
        <v>25</v>
      </c>
      <c r="AC27" s="2">
        <f t="shared" si="0"/>
        <v>336</v>
      </c>
      <c r="AD27" s="109"/>
    </row>
    <row r="28" spans="2:30" s="3" customFormat="1" ht="15" customHeight="1">
      <c r="B28" s="102" t="s">
        <v>98</v>
      </c>
      <c r="C28" s="107">
        <v>3</v>
      </c>
      <c r="D28" s="108">
        <f>'CUADRO 2.1'!C27-'CUADRO 2.2'!C28</f>
        <v>0</v>
      </c>
      <c r="E28" s="107">
        <v>1</v>
      </c>
      <c r="F28" s="108">
        <f>'CUADRO 2.1'!D27-'CUADRO 2.2'!E28</f>
        <v>0</v>
      </c>
      <c r="G28" s="107">
        <v>1</v>
      </c>
      <c r="H28" s="108">
        <f>'CUADRO 2.1'!E27-'CUADRO 2.2'!G28</f>
        <v>0</v>
      </c>
      <c r="I28" s="107">
        <v>3</v>
      </c>
      <c r="J28" s="108">
        <f>'CUADRO 2.1'!F27-'CUADRO 2.2'!I28</f>
        <v>0</v>
      </c>
      <c r="K28" s="107">
        <v>2</v>
      </c>
      <c r="L28" s="108">
        <f>'CUADRO 2.1'!G27-'CUADRO 2.2'!K28</f>
        <v>0</v>
      </c>
      <c r="M28" s="107">
        <v>1</v>
      </c>
      <c r="N28" s="108">
        <f>'CUADRO 2.1'!H27-'CUADRO 2.2'!M28</f>
        <v>0</v>
      </c>
      <c r="O28" s="107">
        <v>2</v>
      </c>
      <c r="P28" s="108">
        <f>'CUADRO 2.1'!I27-'CUADRO 2.2'!O28</f>
        <v>0</v>
      </c>
      <c r="Q28" s="107">
        <v>2</v>
      </c>
      <c r="R28" s="108">
        <f>'CUADRO 2.1'!J27-'CUADRO 2.2'!Q28</f>
        <v>0</v>
      </c>
      <c r="S28" s="107">
        <v>2</v>
      </c>
      <c r="T28" s="108">
        <f>'CUADRO 2.1'!K27-'CUADRO 2.2'!S28</f>
        <v>0</v>
      </c>
      <c r="U28" s="107">
        <v>1</v>
      </c>
      <c r="V28" s="108">
        <f>'CUADRO 2.1'!L27-'CUADRO 2.2'!U28</f>
        <v>0</v>
      </c>
      <c r="W28" s="107">
        <v>2</v>
      </c>
      <c r="X28" s="108">
        <f>'CUADRO 2.1'!M27-'CUADRO 2.2'!W28</f>
        <v>0</v>
      </c>
      <c r="Y28" s="107">
        <v>2</v>
      </c>
      <c r="Z28" s="108">
        <f>'CUADRO 2.1'!N27-'CUADRO 2.2'!Y28</f>
        <v>0</v>
      </c>
      <c r="AA28" s="2">
        <f t="shared" si="1"/>
        <v>22</v>
      </c>
      <c r="AB28" s="2">
        <f t="shared" si="2"/>
        <v>0</v>
      </c>
      <c r="AC28" s="2">
        <f t="shared" si="0"/>
        <v>22</v>
      </c>
      <c r="AD28" s="109"/>
    </row>
    <row r="29" spans="2:30" s="3" customFormat="1" ht="15" customHeight="1">
      <c r="B29" s="102" t="s">
        <v>140</v>
      </c>
      <c r="C29" s="107">
        <v>0</v>
      </c>
      <c r="D29" s="108">
        <f>'CUADRO 2.1'!C28-'CUADRO 2.2'!C29</f>
        <v>0</v>
      </c>
      <c r="E29" s="107">
        <v>0</v>
      </c>
      <c r="F29" s="108">
        <f>'CUADRO 2.1'!D28-'CUADRO 2.2'!E29</f>
        <v>0</v>
      </c>
      <c r="G29" s="107">
        <v>0</v>
      </c>
      <c r="H29" s="108">
        <f>'CUADRO 2.1'!E28-'CUADRO 2.2'!G29</f>
        <v>0</v>
      </c>
      <c r="I29" s="107">
        <v>1</v>
      </c>
      <c r="J29" s="108">
        <f>'CUADRO 2.1'!F28-'CUADRO 2.2'!I29</f>
        <v>0</v>
      </c>
      <c r="K29" s="107">
        <v>0</v>
      </c>
      <c r="L29" s="108">
        <f>'CUADRO 2.1'!G28-'CUADRO 2.2'!K29</f>
        <v>0</v>
      </c>
      <c r="M29" s="107">
        <v>0</v>
      </c>
      <c r="N29" s="108">
        <f>'CUADRO 2.1'!H28-'CUADRO 2.2'!M29</f>
        <v>0</v>
      </c>
      <c r="O29" s="107">
        <v>0</v>
      </c>
      <c r="P29" s="108">
        <f>'CUADRO 2.1'!I28-'CUADRO 2.2'!O29</f>
        <v>0</v>
      </c>
      <c r="Q29" s="107">
        <v>0</v>
      </c>
      <c r="R29" s="108">
        <f>'CUADRO 2.1'!J28-'CUADRO 2.2'!Q29</f>
        <v>0</v>
      </c>
      <c r="S29" s="107">
        <v>0</v>
      </c>
      <c r="T29" s="108">
        <f>'CUADRO 2.1'!K28-'CUADRO 2.2'!S29</f>
        <v>0</v>
      </c>
      <c r="U29" s="107">
        <v>0</v>
      </c>
      <c r="V29" s="108">
        <f>'CUADRO 2.1'!L28-'CUADRO 2.2'!U29</f>
        <v>0</v>
      </c>
      <c r="W29" s="107">
        <v>0</v>
      </c>
      <c r="X29" s="108">
        <f>'CUADRO 2.1'!M28-'CUADRO 2.2'!W29</f>
        <v>0</v>
      </c>
      <c r="Y29" s="107">
        <v>0</v>
      </c>
      <c r="Z29" s="108">
        <f>'CUADRO 2.1'!N28-'CUADRO 2.2'!Y29</f>
        <v>0</v>
      </c>
      <c r="AA29" s="2">
        <f t="shared" si="1"/>
        <v>1</v>
      </c>
      <c r="AB29" s="2">
        <f t="shared" si="2"/>
        <v>0</v>
      </c>
      <c r="AC29" s="2">
        <f t="shared" si="0"/>
        <v>1</v>
      </c>
      <c r="AD29" s="109"/>
    </row>
    <row r="30" spans="2:30" s="3" customFormat="1" ht="15" customHeight="1">
      <c r="B30" s="102" t="s">
        <v>99</v>
      </c>
      <c r="C30" s="107">
        <v>6</v>
      </c>
      <c r="D30" s="108">
        <f>'CUADRO 2.1'!C29-'CUADRO 2.2'!C30</f>
        <v>0</v>
      </c>
      <c r="E30" s="107">
        <v>8</v>
      </c>
      <c r="F30" s="108">
        <f>'CUADRO 2.1'!D29-'CUADRO 2.2'!E30</f>
        <v>0</v>
      </c>
      <c r="G30" s="107">
        <v>8</v>
      </c>
      <c r="H30" s="108">
        <f>'CUADRO 2.1'!E29-'CUADRO 2.2'!G30</f>
        <v>0</v>
      </c>
      <c r="I30" s="107">
        <v>5</v>
      </c>
      <c r="J30" s="108">
        <f>'CUADRO 2.1'!F29-'CUADRO 2.2'!I30</f>
        <v>0</v>
      </c>
      <c r="K30" s="107">
        <v>6</v>
      </c>
      <c r="L30" s="108">
        <f>'CUADRO 2.1'!G29-'CUADRO 2.2'!K30</f>
        <v>0</v>
      </c>
      <c r="M30" s="107">
        <v>4</v>
      </c>
      <c r="N30" s="108">
        <f>'CUADRO 2.1'!H29-'CUADRO 2.2'!M30</f>
        <v>0</v>
      </c>
      <c r="O30" s="107">
        <v>7</v>
      </c>
      <c r="P30" s="108">
        <f>'CUADRO 2.1'!I29-'CUADRO 2.2'!O30</f>
        <v>0</v>
      </c>
      <c r="Q30" s="107">
        <v>5</v>
      </c>
      <c r="R30" s="108">
        <f>'CUADRO 2.1'!J29-'CUADRO 2.2'!Q30</f>
        <v>0</v>
      </c>
      <c r="S30" s="107">
        <v>4</v>
      </c>
      <c r="T30" s="108">
        <f>'CUADRO 2.1'!K29-'CUADRO 2.2'!S30</f>
        <v>0</v>
      </c>
      <c r="U30" s="107">
        <v>5</v>
      </c>
      <c r="V30" s="108">
        <f>'CUADRO 2.1'!L29-'CUADRO 2.2'!U30</f>
        <v>0</v>
      </c>
      <c r="W30" s="107">
        <v>4</v>
      </c>
      <c r="X30" s="108">
        <f>'CUADRO 2.1'!M29-'CUADRO 2.2'!W30</f>
        <v>0</v>
      </c>
      <c r="Y30" s="107">
        <v>6</v>
      </c>
      <c r="Z30" s="108">
        <f>'CUADRO 2.1'!N29-'CUADRO 2.2'!Y30</f>
        <v>0</v>
      </c>
      <c r="AA30" s="2">
        <f t="shared" si="1"/>
        <v>68</v>
      </c>
      <c r="AB30" s="2">
        <f t="shared" si="2"/>
        <v>0</v>
      </c>
      <c r="AC30" s="2">
        <f t="shared" si="0"/>
        <v>68</v>
      </c>
      <c r="AD30" s="109"/>
    </row>
    <row r="31" spans="2:30" s="3" customFormat="1" ht="15" customHeight="1">
      <c r="B31" s="102" t="s">
        <v>100</v>
      </c>
      <c r="C31" s="107">
        <v>8</v>
      </c>
      <c r="D31" s="108">
        <f>'CUADRO 2.1'!C30-'CUADRO 2.2'!C31</f>
        <v>5</v>
      </c>
      <c r="E31" s="107">
        <v>12</v>
      </c>
      <c r="F31" s="108">
        <f>'CUADRO 2.1'!D30-'CUADRO 2.2'!E31</f>
        <v>8</v>
      </c>
      <c r="G31" s="107">
        <v>9</v>
      </c>
      <c r="H31" s="108">
        <f>'CUADRO 2.1'!E30-'CUADRO 2.2'!G31</f>
        <v>2</v>
      </c>
      <c r="I31" s="107">
        <v>9</v>
      </c>
      <c r="J31" s="108">
        <f>'CUADRO 2.1'!F30-'CUADRO 2.2'!I31</f>
        <v>1</v>
      </c>
      <c r="K31" s="107">
        <v>10</v>
      </c>
      <c r="L31" s="108">
        <f>'CUADRO 2.1'!G30-'CUADRO 2.2'!K31</f>
        <v>1</v>
      </c>
      <c r="M31" s="107">
        <v>4</v>
      </c>
      <c r="N31" s="108">
        <f>'CUADRO 2.1'!H30-'CUADRO 2.2'!M31</f>
        <v>0</v>
      </c>
      <c r="O31" s="107">
        <v>11</v>
      </c>
      <c r="P31" s="108">
        <f>'CUADRO 2.1'!I30-'CUADRO 2.2'!O31</f>
        <v>0</v>
      </c>
      <c r="Q31" s="107">
        <v>16</v>
      </c>
      <c r="R31" s="108">
        <f>'CUADRO 2.1'!J30-'CUADRO 2.2'!Q31</f>
        <v>0</v>
      </c>
      <c r="S31" s="107">
        <v>17</v>
      </c>
      <c r="T31" s="108">
        <f>'CUADRO 2.1'!K30-'CUADRO 2.2'!S31</f>
        <v>0</v>
      </c>
      <c r="U31" s="107">
        <v>12</v>
      </c>
      <c r="V31" s="108">
        <f>'CUADRO 2.1'!L30-'CUADRO 2.2'!U31</f>
        <v>0</v>
      </c>
      <c r="W31" s="107">
        <v>10</v>
      </c>
      <c r="X31" s="108">
        <f>'CUADRO 2.1'!M30-'CUADRO 2.2'!W31</f>
        <v>0</v>
      </c>
      <c r="Y31" s="107">
        <v>8</v>
      </c>
      <c r="Z31" s="108">
        <f>'CUADRO 2.1'!N30-'CUADRO 2.2'!Y31</f>
        <v>0</v>
      </c>
      <c r="AA31" s="2">
        <f t="shared" si="1"/>
        <v>126</v>
      </c>
      <c r="AB31" s="2">
        <f t="shared" si="2"/>
        <v>17</v>
      </c>
      <c r="AC31" s="2">
        <f t="shared" si="0"/>
        <v>143</v>
      </c>
      <c r="AD31" s="109"/>
    </row>
    <row r="32" spans="2:30" s="3" customFormat="1" ht="15" customHeight="1">
      <c r="B32" s="102" t="s">
        <v>145</v>
      </c>
      <c r="C32" s="107">
        <v>0</v>
      </c>
      <c r="D32" s="108">
        <f>'CUADRO 2.1'!C31-'CUADRO 2.2'!C32</f>
        <v>0</v>
      </c>
      <c r="E32" s="107">
        <v>0</v>
      </c>
      <c r="F32" s="108">
        <f>'CUADRO 2.1'!D31-'CUADRO 2.2'!E32</f>
        <v>0</v>
      </c>
      <c r="G32" s="107">
        <v>0</v>
      </c>
      <c r="H32" s="108">
        <f>'CUADRO 2.1'!E31-'CUADRO 2.2'!G32</f>
        <v>0</v>
      </c>
      <c r="I32" s="107">
        <v>0</v>
      </c>
      <c r="J32" s="108">
        <f>'CUADRO 2.1'!F31-'CUADRO 2.2'!I32</f>
        <v>0</v>
      </c>
      <c r="K32" s="107">
        <v>0</v>
      </c>
      <c r="L32" s="108">
        <f>'CUADRO 2.1'!G31-'CUADRO 2.2'!K32</f>
        <v>0</v>
      </c>
      <c r="M32" s="107">
        <v>0</v>
      </c>
      <c r="N32" s="108">
        <f>'CUADRO 2.1'!H31-'CUADRO 2.2'!M32</f>
        <v>0</v>
      </c>
      <c r="O32" s="107">
        <v>1</v>
      </c>
      <c r="P32" s="108">
        <f>'CUADRO 2.1'!I31-'CUADRO 2.2'!O32</f>
        <v>0</v>
      </c>
      <c r="Q32" s="107">
        <v>0</v>
      </c>
      <c r="R32" s="108">
        <f>'CUADRO 2.1'!J31-'CUADRO 2.2'!Q32</f>
        <v>0</v>
      </c>
      <c r="S32" s="107">
        <v>0</v>
      </c>
      <c r="T32" s="108">
        <f>'CUADRO 2.1'!K31-'CUADRO 2.2'!S32</f>
        <v>0</v>
      </c>
      <c r="U32" s="107">
        <v>0</v>
      </c>
      <c r="V32" s="108">
        <f>'CUADRO 2.1'!L31-'CUADRO 2.2'!U32</f>
        <v>0</v>
      </c>
      <c r="W32" s="107">
        <v>0</v>
      </c>
      <c r="X32" s="108">
        <f>'CUADRO 2.1'!M31-'CUADRO 2.2'!W32</f>
        <v>0</v>
      </c>
      <c r="Y32" s="107">
        <v>0</v>
      </c>
      <c r="Z32" s="108">
        <f>'CUADRO 2.1'!N31-'CUADRO 2.2'!Y32</f>
        <v>0</v>
      </c>
      <c r="AA32" s="2">
        <f t="shared" si="1"/>
        <v>1</v>
      </c>
      <c r="AB32" s="2">
        <f t="shared" si="2"/>
        <v>0</v>
      </c>
      <c r="AC32" s="2">
        <f t="shared" si="0"/>
        <v>1</v>
      </c>
      <c r="AD32" s="109"/>
    </row>
    <row r="33" spans="2:30" s="3" customFormat="1" ht="15" customHeight="1">
      <c r="B33" s="102" t="s">
        <v>101</v>
      </c>
      <c r="C33" s="107">
        <v>0</v>
      </c>
      <c r="D33" s="108">
        <f>'CUADRO 2.1'!C32-'CUADRO 2.2'!C33</f>
        <v>4</v>
      </c>
      <c r="E33" s="107">
        <v>2</v>
      </c>
      <c r="F33" s="108">
        <f>'CUADRO 2.1'!D32-'CUADRO 2.2'!E33</f>
        <v>2</v>
      </c>
      <c r="G33" s="107">
        <v>0</v>
      </c>
      <c r="H33" s="108">
        <f>'CUADRO 2.1'!E32-'CUADRO 2.2'!G33</f>
        <v>4</v>
      </c>
      <c r="I33" s="107">
        <v>1</v>
      </c>
      <c r="J33" s="108">
        <f>'CUADRO 2.1'!F32-'CUADRO 2.2'!I33</f>
        <v>2</v>
      </c>
      <c r="K33" s="107">
        <v>2</v>
      </c>
      <c r="L33" s="108">
        <f>'CUADRO 2.1'!G32-'CUADRO 2.2'!K33</f>
        <v>2</v>
      </c>
      <c r="M33" s="107">
        <v>0</v>
      </c>
      <c r="N33" s="108">
        <f>'CUADRO 2.1'!H32-'CUADRO 2.2'!M33</f>
        <v>2</v>
      </c>
      <c r="O33" s="107">
        <v>4</v>
      </c>
      <c r="P33" s="108">
        <f>'CUADRO 2.1'!I32-'CUADRO 2.2'!O33</f>
        <v>1</v>
      </c>
      <c r="Q33" s="107">
        <v>2</v>
      </c>
      <c r="R33" s="108">
        <f>'CUADRO 2.1'!J32-'CUADRO 2.2'!Q33</f>
        <v>3</v>
      </c>
      <c r="S33" s="107">
        <v>3</v>
      </c>
      <c r="T33" s="108">
        <f>'CUADRO 2.1'!K32-'CUADRO 2.2'!S33</f>
        <v>2</v>
      </c>
      <c r="U33" s="107">
        <v>1</v>
      </c>
      <c r="V33" s="108">
        <f>'CUADRO 2.1'!L32-'CUADRO 2.2'!U33</f>
        <v>2</v>
      </c>
      <c r="W33" s="107">
        <v>10</v>
      </c>
      <c r="X33" s="108">
        <f>'CUADRO 2.1'!M32-'CUADRO 2.2'!W33</f>
        <v>3</v>
      </c>
      <c r="Y33" s="107">
        <v>0</v>
      </c>
      <c r="Z33" s="108">
        <f>'CUADRO 2.1'!N32-'CUADRO 2.2'!Y33</f>
        <v>2</v>
      </c>
      <c r="AA33" s="2">
        <f t="shared" si="1"/>
        <v>25</v>
      </c>
      <c r="AB33" s="2">
        <f t="shared" si="2"/>
        <v>29</v>
      </c>
      <c r="AC33" s="2">
        <f t="shared" ref="AC33" si="3">AA33+AB33</f>
        <v>54</v>
      </c>
      <c r="AD33" s="109"/>
    </row>
    <row r="34" spans="2:30" s="3" customFormat="1" ht="15" customHeight="1">
      <c r="B34" s="102" t="s">
        <v>133</v>
      </c>
      <c r="C34" s="107">
        <v>1</v>
      </c>
      <c r="D34" s="108">
        <f>'CUADRO 2.1'!C33-'CUADRO 2.2'!C34</f>
        <v>6</v>
      </c>
      <c r="E34" s="107">
        <v>9</v>
      </c>
      <c r="F34" s="108">
        <f>'CUADRO 2.1'!D33-'CUADRO 2.2'!E34</f>
        <v>0</v>
      </c>
      <c r="G34" s="107">
        <v>5</v>
      </c>
      <c r="H34" s="108">
        <f>'CUADRO 2.1'!E33-'CUADRO 2.2'!G34</f>
        <v>0</v>
      </c>
      <c r="I34" s="107">
        <v>0</v>
      </c>
      <c r="J34" s="108">
        <f>'CUADRO 2.1'!F33-'CUADRO 2.2'!I34</f>
        <v>0</v>
      </c>
      <c r="K34" s="107">
        <v>21</v>
      </c>
      <c r="L34" s="108">
        <f>'CUADRO 2.1'!G33-'CUADRO 2.2'!K34</f>
        <v>0</v>
      </c>
      <c r="M34" s="107">
        <v>21</v>
      </c>
      <c r="N34" s="108">
        <f>'CUADRO 2.1'!H33-'CUADRO 2.2'!M34</f>
        <v>0</v>
      </c>
      <c r="O34" s="107">
        <v>2</v>
      </c>
      <c r="P34" s="108">
        <f>'CUADRO 2.1'!I33-'CUADRO 2.2'!O34</f>
        <v>0</v>
      </c>
      <c r="Q34" s="107">
        <v>0</v>
      </c>
      <c r="R34" s="108">
        <f>'CUADRO 2.1'!J33-'CUADRO 2.2'!Q34</f>
        <v>0</v>
      </c>
      <c r="S34" s="107">
        <v>0</v>
      </c>
      <c r="T34" s="108">
        <f>'CUADRO 2.1'!K33-'CUADRO 2.2'!S34</f>
        <v>0</v>
      </c>
      <c r="U34" s="107">
        <v>4</v>
      </c>
      <c r="V34" s="108">
        <f>'CUADRO 2.1'!L33-'CUADRO 2.2'!U34</f>
        <v>0</v>
      </c>
      <c r="W34" s="107">
        <v>3</v>
      </c>
      <c r="X34" s="108">
        <f>'CUADRO 2.1'!M33-'CUADRO 2.2'!W34</f>
        <v>0</v>
      </c>
      <c r="Y34" s="107">
        <v>4</v>
      </c>
      <c r="Z34" s="108">
        <f>'CUADRO 2.1'!N33-'CUADRO 2.2'!Y34</f>
        <v>0</v>
      </c>
      <c r="AA34" s="2">
        <f t="shared" si="1"/>
        <v>70</v>
      </c>
      <c r="AB34" s="2">
        <f t="shared" ref="AB34:AB36" si="4">D34+F34+H34+J34+L34+N34+P34+R34+T34+V34+X34+Z34</f>
        <v>6</v>
      </c>
      <c r="AC34" s="2">
        <f t="shared" ref="AC34:AC36" si="5">AA34+AB34</f>
        <v>76</v>
      </c>
      <c r="AD34" s="109"/>
    </row>
    <row r="35" spans="2:30" s="3" customFormat="1" ht="15" customHeight="1">
      <c r="B35" s="102" t="s">
        <v>102</v>
      </c>
      <c r="C35" s="107">
        <v>52</v>
      </c>
      <c r="D35" s="108">
        <f>'CUADRO 2.1'!C34-'CUADRO 2.2'!C35</f>
        <v>0</v>
      </c>
      <c r="E35" s="107">
        <v>94</v>
      </c>
      <c r="F35" s="108">
        <f>'CUADRO 2.1'!D34-'CUADRO 2.2'!E35</f>
        <v>2</v>
      </c>
      <c r="G35" s="107">
        <v>46</v>
      </c>
      <c r="H35" s="108">
        <f>'CUADRO 2.1'!E34-'CUADRO 2.2'!G35</f>
        <v>3</v>
      </c>
      <c r="I35" s="107">
        <v>19</v>
      </c>
      <c r="J35" s="108">
        <f>'CUADRO 2.1'!F34-'CUADRO 2.2'!I35</f>
        <v>0</v>
      </c>
      <c r="K35" s="107">
        <v>19</v>
      </c>
      <c r="L35" s="108">
        <f>'CUADRO 2.1'!G34-'CUADRO 2.2'!K35</f>
        <v>2</v>
      </c>
      <c r="M35" s="107">
        <v>13</v>
      </c>
      <c r="N35" s="108">
        <f>'CUADRO 2.1'!H34-'CUADRO 2.2'!M35</f>
        <v>0</v>
      </c>
      <c r="O35" s="107">
        <v>17</v>
      </c>
      <c r="P35" s="108">
        <f>'CUADRO 2.1'!I34-'CUADRO 2.2'!O35</f>
        <v>0</v>
      </c>
      <c r="Q35" s="107">
        <v>15</v>
      </c>
      <c r="R35" s="108">
        <f>'CUADRO 2.1'!J34-'CUADRO 2.2'!Q35</f>
        <v>2</v>
      </c>
      <c r="S35" s="107">
        <v>16</v>
      </c>
      <c r="T35" s="108">
        <f>'CUADRO 2.1'!K34-'CUADRO 2.2'!S35</f>
        <v>0</v>
      </c>
      <c r="U35" s="107">
        <v>26</v>
      </c>
      <c r="V35" s="108">
        <f>'CUADRO 2.1'!L34-'CUADRO 2.2'!U35</f>
        <v>2</v>
      </c>
      <c r="W35" s="107">
        <v>23</v>
      </c>
      <c r="X35" s="108">
        <f>'CUADRO 2.1'!M34-'CUADRO 2.2'!W35</f>
        <v>2</v>
      </c>
      <c r="Y35" s="107">
        <v>20</v>
      </c>
      <c r="Z35" s="108">
        <f>'CUADRO 2.1'!N34-'CUADRO 2.2'!Y35</f>
        <v>1</v>
      </c>
      <c r="AA35" s="2">
        <f t="shared" si="1"/>
        <v>360</v>
      </c>
      <c r="AB35" s="2">
        <f t="shared" si="4"/>
        <v>14</v>
      </c>
      <c r="AC35" s="2">
        <f t="shared" si="5"/>
        <v>374</v>
      </c>
      <c r="AD35" s="109"/>
    </row>
    <row r="36" spans="2:30" s="3" customFormat="1" ht="15" customHeight="1">
      <c r="B36" s="102" t="s">
        <v>103</v>
      </c>
      <c r="C36" s="107">
        <v>5</v>
      </c>
      <c r="D36" s="108">
        <f>'CUADRO 2.1'!C35-'CUADRO 2.2'!C36</f>
        <v>0</v>
      </c>
      <c r="E36" s="107">
        <v>0</v>
      </c>
      <c r="F36" s="108">
        <f>'CUADRO 2.1'!D35-'CUADRO 2.2'!E36</f>
        <v>0</v>
      </c>
      <c r="G36" s="107">
        <v>0</v>
      </c>
      <c r="H36" s="108">
        <f>'CUADRO 2.1'!E35-'CUADRO 2.2'!G36</f>
        <v>0</v>
      </c>
      <c r="I36" s="107">
        <v>0</v>
      </c>
      <c r="J36" s="108">
        <f>'CUADRO 2.1'!F35-'CUADRO 2.2'!I36</f>
        <v>0</v>
      </c>
      <c r="K36" s="107">
        <v>0</v>
      </c>
      <c r="L36" s="108">
        <f>'CUADRO 2.1'!G35-'CUADRO 2.2'!K36</f>
        <v>0</v>
      </c>
      <c r="M36" s="107">
        <v>0</v>
      </c>
      <c r="N36" s="108">
        <f>'CUADRO 2.1'!H35-'CUADRO 2.2'!M36</f>
        <v>0</v>
      </c>
      <c r="O36" s="107">
        <v>0</v>
      </c>
      <c r="P36" s="108">
        <f>'CUADRO 2.1'!I35-'CUADRO 2.2'!O36</f>
        <v>0</v>
      </c>
      <c r="Q36" s="107">
        <v>0</v>
      </c>
      <c r="R36" s="108">
        <f>'CUADRO 2.1'!J35-'CUADRO 2.2'!Q36</f>
        <v>0</v>
      </c>
      <c r="S36" s="107">
        <v>0</v>
      </c>
      <c r="T36" s="108">
        <f>'CUADRO 2.1'!K35-'CUADRO 2.2'!S36</f>
        <v>0</v>
      </c>
      <c r="U36" s="107">
        <v>0</v>
      </c>
      <c r="V36" s="108">
        <f>'CUADRO 2.1'!L35-'CUADRO 2.2'!U36</f>
        <v>0</v>
      </c>
      <c r="W36" s="107">
        <v>0</v>
      </c>
      <c r="X36" s="108">
        <f>'CUADRO 2.1'!M35-'CUADRO 2.2'!W36</f>
        <v>0</v>
      </c>
      <c r="Y36" s="107">
        <v>0</v>
      </c>
      <c r="Z36" s="108">
        <f>'CUADRO 2.1'!N35-'CUADRO 2.2'!Y36</f>
        <v>0</v>
      </c>
      <c r="AA36" s="2">
        <f t="shared" si="1"/>
        <v>5</v>
      </c>
      <c r="AB36" s="2">
        <f t="shared" si="4"/>
        <v>0</v>
      </c>
      <c r="AC36" s="2">
        <f t="shared" si="5"/>
        <v>5</v>
      </c>
    </row>
    <row r="37" spans="2:30" s="3" customFormat="1" ht="15" customHeight="1">
      <c r="B37" s="87" t="s">
        <v>13</v>
      </c>
      <c r="C37" s="2">
        <f t="shared" ref="C37:AC37" si="6">SUM(C9:C36)</f>
        <v>545</v>
      </c>
      <c r="D37" s="2">
        <f t="shared" si="6"/>
        <v>137</v>
      </c>
      <c r="E37" s="2">
        <f t="shared" si="6"/>
        <v>621</v>
      </c>
      <c r="F37" s="2">
        <f t="shared" si="6"/>
        <v>129</v>
      </c>
      <c r="G37" s="2">
        <f t="shared" si="6"/>
        <v>525</v>
      </c>
      <c r="H37" s="2">
        <f t="shared" si="6"/>
        <v>110</v>
      </c>
      <c r="I37" s="2">
        <f t="shared" si="6"/>
        <v>437</v>
      </c>
      <c r="J37" s="2">
        <f t="shared" si="6"/>
        <v>90</v>
      </c>
      <c r="K37" s="2">
        <f t="shared" si="6"/>
        <v>521</v>
      </c>
      <c r="L37" s="2">
        <f t="shared" si="6"/>
        <v>106</v>
      </c>
      <c r="M37" s="2">
        <f t="shared" si="6"/>
        <v>419</v>
      </c>
      <c r="N37" s="2">
        <f t="shared" si="6"/>
        <v>73</v>
      </c>
      <c r="O37" s="2">
        <f t="shared" si="6"/>
        <v>489</v>
      </c>
      <c r="P37" s="2">
        <f t="shared" si="6"/>
        <v>96</v>
      </c>
      <c r="Q37" s="2">
        <f t="shared" si="6"/>
        <v>426</v>
      </c>
      <c r="R37" s="2">
        <f t="shared" si="6"/>
        <v>91</v>
      </c>
      <c r="S37" s="2">
        <f t="shared" si="6"/>
        <v>440</v>
      </c>
      <c r="T37" s="2">
        <f t="shared" si="6"/>
        <v>84</v>
      </c>
      <c r="U37" s="2">
        <f t="shared" si="6"/>
        <v>461</v>
      </c>
      <c r="V37" s="2">
        <f t="shared" si="6"/>
        <v>97</v>
      </c>
      <c r="W37" s="2">
        <f t="shared" si="6"/>
        <v>492</v>
      </c>
      <c r="X37" s="2">
        <f t="shared" si="6"/>
        <v>101</v>
      </c>
      <c r="Y37" s="2">
        <f t="shared" si="6"/>
        <v>459</v>
      </c>
      <c r="Z37" s="2">
        <f t="shared" si="6"/>
        <v>87</v>
      </c>
      <c r="AA37" s="2">
        <f t="shared" si="6"/>
        <v>5835</v>
      </c>
      <c r="AB37" s="2">
        <f t="shared" si="6"/>
        <v>1201</v>
      </c>
      <c r="AC37" s="2">
        <f t="shared" si="6"/>
        <v>7036</v>
      </c>
    </row>
    <row r="39" spans="2:30" s="3" customFormat="1" ht="15" customHeight="1">
      <c r="B39" s="28" t="s">
        <v>135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1" spans="2:30" s="3" customFormat="1" ht="15" customHeight="1">
      <c r="R41" s="109"/>
    </row>
  </sheetData>
  <mergeCells count="16">
    <mergeCell ref="B39:AC39"/>
    <mergeCell ref="AC7:AC8"/>
    <mergeCell ref="C7:D7"/>
    <mergeCell ref="M7:N7"/>
    <mergeCell ref="O7:P7"/>
    <mergeCell ref="E7:F7"/>
    <mergeCell ref="G7:H7"/>
    <mergeCell ref="I7:J7"/>
    <mergeCell ref="K7:L7"/>
    <mergeCell ref="Y7:Z7"/>
    <mergeCell ref="W7:X7"/>
    <mergeCell ref="B7:B8"/>
    <mergeCell ref="Q7:R7"/>
    <mergeCell ref="S7:T7"/>
    <mergeCell ref="U7:V7"/>
    <mergeCell ref="AA7:AB7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WYI85"/>
  <sheetViews>
    <sheetView workbookViewId="0">
      <selection sqref="A1:XFD1048576"/>
    </sheetView>
  </sheetViews>
  <sheetFormatPr baseColWidth="10" defaultColWidth="11.5" defaultRowHeight="15" customHeight="1"/>
  <cols>
    <col min="1" max="1" width="2.6640625" style="3" customWidth="1"/>
    <col min="2" max="2" width="22.5" style="3" customWidth="1"/>
    <col min="3" max="14" width="11.33203125" style="3" bestFit="1" customWidth="1"/>
    <col min="15" max="15" width="12.33203125" style="3" bestFit="1" customWidth="1"/>
    <col min="16" max="16384" width="11.5" style="3"/>
  </cols>
  <sheetData>
    <row r="1" spans="1:16207" ht="15" customHeight="1">
      <c r="B1" s="1" t="s">
        <v>78</v>
      </c>
    </row>
    <row r="2" spans="1:1620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</row>
    <row r="3" spans="1:16207" ht="15" customHeight="1">
      <c r="B3" s="1" t="s">
        <v>122</v>
      </c>
    </row>
    <row r="4" spans="1:16207" ht="15" customHeight="1">
      <c r="B4" s="1" t="s">
        <v>147</v>
      </c>
    </row>
    <row r="5" spans="1:16207" ht="15" customHeight="1">
      <c r="B5" s="1"/>
    </row>
    <row r="6" spans="1:16207" s="11" customFormat="1" ht="15" customHeight="1">
      <c r="B6" s="101" t="s">
        <v>77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13</v>
      </c>
    </row>
    <row r="7" spans="1:16207" s="11" customFormat="1" ht="15" customHeight="1">
      <c r="B7" s="102" t="s">
        <v>79</v>
      </c>
      <c r="C7" s="103">
        <v>1069637</v>
      </c>
      <c r="D7" s="103">
        <v>1137605</v>
      </c>
      <c r="E7" s="103">
        <v>905234</v>
      </c>
      <c r="F7" s="103">
        <v>856523</v>
      </c>
      <c r="G7" s="103">
        <v>883458</v>
      </c>
      <c r="H7" s="103">
        <v>673706</v>
      </c>
      <c r="I7" s="103">
        <v>708893</v>
      </c>
      <c r="J7" s="103">
        <v>838462</v>
      </c>
      <c r="K7" s="103">
        <v>783770</v>
      </c>
      <c r="L7" s="103">
        <v>764936</v>
      </c>
      <c r="M7" s="103">
        <v>853909</v>
      </c>
      <c r="N7" s="103">
        <v>813689</v>
      </c>
      <c r="O7" s="2">
        <f t="shared" ref="O7:O22" si="0">SUM(C7:N7)</f>
        <v>10289822</v>
      </c>
      <c r="P7" s="104"/>
    </row>
    <row r="8" spans="1:16207" s="11" customFormat="1" ht="15" customHeight="1">
      <c r="B8" s="102" t="s">
        <v>80</v>
      </c>
      <c r="C8" s="103">
        <v>1909997</v>
      </c>
      <c r="D8" s="103">
        <v>1731332</v>
      </c>
      <c r="E8" s="103">
        <v>1638805</v>
      </c>
      <c r="F8" s="103">
        <v>1615595</v>
      </c>
      <c r="G8" s="103">
        <v>1516780</v>
      </c>
      <c r="H8" s="103">
        <v>1329001</v>
      </c>
      <c r="I8" s="103">
        <v>1285952</v>
      </c>
      <c r="J8" s="103">
        <v>1172959</v>
      </c>
      <c r="K8" s="103">
        <v>1453582</v>
      </c>
      <c r="L8" s="103">
        <v>1544736</v>
      </c>
      <c r="M8" s="103">
        <v>1724093</v>
      </c>
      <c r="N8" s="103">
        <v>1650177</v>
      </c>
      <c r="O8" s="2">
        <f t="shared" si="0"/>
        <v>18573009</v>
      </c>
      <c r="P8" s="104"/>
    </row>
    <row r="9" spans="1:16207" s="11" customFormat="1" ht="15" customHeight="1">
      <c r="B9" s="102" t="s">
        <v>81</v>
      </c>
      <c r="C9" s="103">
        <v>947680</v>
      </c>
      <c r="D9" s="103">
        <v>672916</v>
      </c>
      <c r="E9" s="103">
        <v>432274</v>
      </c>
      <c r="F9" s="103">
        <v>498146</v>
      </c>
      <c r="G9" s="103">
        <v>737936</v>
      </c>
      <c r="H9" s="103">
        <v>340629</v>
      </c>
      <c r="I9" s="103">
        <v>657117</v>
      </c>
      <c r="J9" s="103">
        <v>546000</v>
      </c>
      <c r="K9" s="103">
        <v>506724</v>
      </c>
      <c r="L9" s="103">
        <v>364781</v>
      </c>
      <c r="M9" s="103">
        <v>620050</v>
      </c>
      <c r="N9" s="103">
        <v>677064</v>
      </c>
      <c r="O9" s="2">
        <f t="shared" si="0"/>
        <v>7001317</v>
      </c>
      <c r="P9" s="104"/>
    </row>
    <row r="10" spans="1:16207" s="11" customFormat="1" ht="15" customHeight="1">
      <c r="B10" s="102" t="s">
        <v>82</v>
      </c>
      <c r="C10" s="103">
        <v>77569</v>
      </c>
      <c r="D10" s="103">
        <v>209712</v>
      </c>
      <c r="E10" s="103">
        <v>154799</v>
      </c>
      <c r="F10" s="103">
        <v>162329</v>
      </c>
      <c r="G10" s="103">
        <v>169372</v>
      </c>
      <c r="H10" s="103">
        <v>90903</v>
      </c>
      <c r="I10" s="103">
        <v>248709</v>
      </c>
      <c r="J10" s="103">
        <v>187128</v>
      </c>
      <c r="K10" s="103">
        <v>169016</v>
      </c>
      <c r="L10" s="103">
        <v>199555</v>
      </c>
      <c r="M10" s="103">
        <v>183363</v>
      </c>
      <c r="N10" s="103">
        <v>95570</v>
      </c>
      <c r="O10" s="2">
        <f t="shared" si="0"/>
        <v>1948025</v>
      </c>
      <c r="P10" s="104"/>
    </row>
    <row r="11" spans="1:16207" s="11" customFormat="1" ht="15" customHeight="1">
      <c r="B11" s="102" t="s">
        <v>83</v>
      </c>
      <c r="C11" s="103">
        <v>2831949</v>
      </c>
      <c r="D11" s="103">
        <v>3112716</v>
      </c>
      <c r="E11" s="103">
        <v>3083980</v>
      </c>
      <c r="F11" s="103">
        <v>2746462</v>
      </c>
      <c r="G11" s="103">
        <v>3379735</v>
      </c>
      <c r="H11" s="103">
        <v>3200721</v>
      </c>
      <c r="I11" s="103">
        <v>3419471</v>
      </c>
      <c r="J11" s="103">
        <v>3232798</v>
      </c>
      <c r="K11" s="103">
        <v>3045253</v>
      </c>
      <c r="L11" s="103">
        <v>3326938</v>
      </c>
      <c r="M11" s="103">
        <v>3528974</v>
      </c>
      <c r="N11" s="103">
        <v>2437945</v>
      </c>
      <c r="O11" s="2">
        <f t="shared" si="0"/>
        <v>37346942</v>
      </c>
      <c r="P11" s="104"/>
    </row>
    <row r="12" spans="1:16207" s="11" customFormat="1" ht="15" customHeight="1">
      <c r="B12" s="102" t="s">
        <v>84</v>
      </c>
      <c r="C12" s="103">
        <v>1168919</v>
      </c>
      <c r="D12" s="103">
        <v>1125234</v>
      </c>
      <c r="E12" s="103">
        <v>983153</v>
      </c>
      <c r="F12" s="103">
        <v>1269731</v>
      </c>
      <c r="G12" s="103">
        <v>1044851</v>
      </c>
      <c r="H12" s="103">
        <v>652105</v>
      </c>
      <c r="I12" s="103">
        <v>718739</v>
      </c>
      <c r="J12" s="103">
        <v>708632</v>
      </c>
      <c r="K12" s="103">
        <v>446951</v>
      </c>
      <c r="L12" s="103">
        <v>517767</v>
      </c>
      <c r="M12" s="103">
        <v>1064011</v>
      </c>
      <c r="N12" s="103">
        <v>1283192</v>
      </c>
      <c r="O12" s="2">
        <f t="shared" si="0"/>
        <v>10983285</v>
      </c>
      <c r="P12" s="104"/>
    </row>
    <row r="13" spans="1:16207" s="11" customFormat="1" ht="15" customHeight="1">
      <c r="B13" s="102" t="s">
        <v>85</v>
      </c>
      <c r="C13" s="103">
        <v>95320</v>
      </c>
      <c r="D13" s="103">
        <v>71413</v>
      </c>
      <c r="E13" s="103">
        <v>159505</v>
      </c>
      <c r="F13" s="103">
        <v>122489</v>
      </c>
      <c r="G13" s="103">
        <v>87936</v>
      </c>
      <c r="H13" s="103">
        <v>92349</v>
      </c>
      <c r="I13" s="103">
        <v>109551</v>
      </c>
      <c r="J13" s="103">
        <v>57197</v>
      </c>
      <c r="K13" s="103">
        <v>127101</v>
      </c>
      <c r="L13" s="103">
        <v>76734</v>
      </c>
      <c r="M13" s="103">
        <v>72915</v>
      </c>
      <c r="N13" s="103">
        <v>61719</v>
      </c>
      <c r="O13" s="2">
        <f t="shared" si="0"/>
        <v>1134229</v>
      </c>
      <c r="P13" s="104"/>
    </row>
    <row r="14" spans="1:16207" s="11" customFormat="1" ht="15" customHeight="1">
      <c r="B14" s="102" t="s">
        <v>86</v>
      </c>
      <c r="C14" s="103">
        <v>369521</v>
      </c>
      <c r="D14" s="103">
        <v>523309</v>
      </c>
      <c r="E14" s="103">
        <v>690658</v>
      </c>
      <c r="F14" s="103">
        <v>762756</v>
      </c>
      <c r="G14" s="103">
        <v>659112</v>
      </c>
      <c r="H14" s="103">
        <v>830910</v>
      </c>
      <c r="I14" s="103">
        <v>752729</v>
      </c>
      <c r="J14" s="103">
        <v>568074</v>
      </c>
      <c r="K14" s="103">
        <v>660982</v>
      </c>
      <c r="L14" s="103">
        <v>736873</v>
      </c>
      <c r="M14" s="103">
        <v>745858</v>
      </c>
      <c r="N14" s="103">
        <v>931656</v>
      </c>
      <c r="O14" s="2">
        <f t="shared" si="0"/>
        <v>8232438</v>
      </c>
      <c r="P14" s="104"/>
    </row>
    <row r="15" spans="1:16207" s="11" customFormat="1" ht="15" customHeight="1">
      <c r="B15" s="102" t="s">
        <v>87</v>
      </c>
      <c r="C15" s="103">
        <v>301064</v>
      </c>
      <c r="D15" s="103">
        <v>350810</v>
      </c>
      <c r="E15" s="103">
        <v>640934</v>
      </c>
      <c r="F15" s="103">
        <v>483024</v>
      </c>
      <c r="G15" s="103">
        <v>426115</v>
      </c>
      <c r="H15" s="103">
        <v>576804</v>
      </c>
      <c r="I15" s="103">
        <v>558036</v>
      </c>
      <c r="J15" s="103">
        <v>501752</v>
      </c>
      <c r="K15" s="103">
        <v>582412</v>
      </c>
      <c r="L15" s="103">
        <v>491723</v>
      </c>
      <c r="M15" s="103">
        <v>304795</v>
      </c>
      <c r="N15" s="103">
        <v>636059</v>
      </c>
      <c r="O15" s="2">
        <f t="shared" si="0"/>
        <v>5853528</v>
      </c>
      <c r="P15" s="104"/>
    </row>
    <row r="16" spans="1:16207" ht="15" customHeight="1">
      <c r="B16" s="102" t="s">
        <v>88</v>
      </c>
      <c r="C16" s="103">
        <v>524236</v>
      </c>
      <c r="D16" s="103">
        <v>628890</v>
      </c>
      <c r="E16" s="103">
        <v>498032</v>
      </c>
      <c r="F16" s="103">
        <v>536781</v>
      </c>
      <c r="G16" s="103">
        <v>422876</v>
      </c>
      <c r="H16" s="103">
        <v>377200</v>
      </c>
      <c r="I16" s="103">
        <v>416056</v>
      </c>
      <c r="J16" s="103">
        <v>497778</v>
      </c>
      <c r="K16" s="103">
        <v>455827</v>
      </c>
      <c r="L16" s="103">
        <v>329326</v>
      </c>
      <c r="M16" s="103">
        <v>435267</v>
      </c>
      <c r="N16" s="103">
        <v>571530</v>
      </c>
      <c r="O16" s="2">
        <f t="shared" si="0"/>
        <v>5693799</v>
      </c>
      <c r="P16" s="104"/>
    </row>
    <row r="17" spans="2:16" ht="15" customHeight="1">
      <c r="B17" s="102" t="s">
        <v>89</v>
      </c>
      <c r="C17" s="103">
        <v>85620</v>
      </c>
      <c r="D17" s="103">
        <v>109843</v>
      </c>
      <c r="E17" s="103">
        <v>135753</v>
      </c>
      <c r="F17" s="103">
        <v>83945</v>
      </c>
      <c r="G17" s="103">
        <v>228216</v>
      </c>
      <c r="H17" s="103">
        <v>103981</v>
      </c>
      <c r="I17" s="103">
        <v>88036</v>
      </c>
      <c r="J17" s="103">
        <v>154367</v>
      </c>
      <c r="K17" s="103">
        <v>119894</v>
      </c>
      <c r="L17" s="103">
        <v>151696</v>
      </c>
      <c r="M17" s="103">
        <v>124884</v>
      </c>
      <c r="N17" s="103">
        <v>148116</v>
      </c>
      <c r="O17" s="2">
        <f t="shared" si="0"/>
        <v>1534351</v>
      </c>
      <c r="P17" s="104"/>
    </row>
    <row r="18" spans="2:16" ht="15" customHeight="1">
      <c r="B18" s="102" t="s">
        <v>90</v>
      </c>
      <c r="C18" s="103">
        <v>8848</v>
      </c>
      <c r="D18" s="103">
        <v>8848</v>
      </c>
      <c r="E18" s="103">
        <v>0</v>
      </c>
      <c r="F18" s="103">
        <v>0</v>
      </c>
      <c r="G18" s="103">
        <v>3248</v>
      </c>
      <c r="H18" s="103">
        <v>0</v>
      </c>
      <c r="I18" s="103">
        <v>0</v>
      </c>
      <c r="J18" s="103">
        <v>3248</v>
      </c>
      <c r="K18" s="103">
        <v>0</v>
      </c>
      <c r="L18" s="103">
        <v>3248</v>
      </c>
      <c r="M18" s="103">
        <v>0</v>
      </c>
      <c r="N18" s="103">
        <v>0</v>
      </c>
      <c r="O18" s="2">
        <f t="shared" si="0"/>
        <v>27440</v>
      </c>
      <c r="P18" s="104"/>
    </row>
    <row r="19" spans="2:16" ht="15" customHeight="1">
      <c r="B19" s="102" t="s">
        <v>91</v>
      </c>
      <c r="C19" s="103">
        <v>1720127</v>
      </c>
      <c r="D19" s="103">
        <v>2209618</v>
      </c>
      <c r="E19" s="103">
        <v>1963840</v>
      </c>
      <c r="F19" s="103">
        <v>2034853</v>
      </c>
      <c r="G19" s="103">
        <v>2234851</v>
      </c>
      <c r="H19" s="103">
        <v>1876267</v>
      </c>
      <c r="I19" s="103">
        <v>2388134</v>
      </c>
      <c r="J19" s="103">
        <v>1956208</v>
      </c>
      <c r="K19" s="103">
        <v>1842034</v>
      </c>
      <c r="L19" s="103">
        <v>1935356</v>
      </c>
      <c r="M19" s="103">
        <v>1535338</v>
      </c>
      <c r="N19" s="103">
        <v>1389620</v>
      </c>
      <c r="O19" s="2">
        <f t="shared" si="0"/>
        <v>23086246</v>
      </c>
      <c r="P19" s="104"/>
    </row>
    <row r="20" spans="2:16" ht="15" customHeight="1">
      <c r="B20" s="102" t="s">
        <v>92</v>
      </c>
      <c r="C20" s="103">
        <v>2615868</v>
      </c>
      <c r="D20" s="103">
        <v>2749947.48</v>
      </c>
      <c r="E20" s="103">
        <v>2459510</v>
      </c>
      <c r="F20" s="103">
        <v>1836764</v>
      </c>
      <c r="G20" s="103">
        <v>2207236</v>
      </c>
      <c r="H20" s="103">
        <v>2078205</v>
      </c>
      <c r="I20" s="103">
        <v>2037575</v>
      </c>
      <c r="J20" s="103">
        <v>2060502</v>
      </c>
      <c r="K20" s="103">
        <v>2398884</v>
      </c>
      <c r="L20" s="103">
        <v>2199035</v>
      </c>
      <c r="M20" s="103">
        <v>2337071</v>
      </c>
      <c r="N20" s="103">
        <v>2485247</v>
      </c>
      <c r="O20" s="2">
        <f t="shared" si="0"/>
        <v>27465844.48</v>
      </c>
      <c r="P20" s="104"/>
    </row>
    <row r="21" spans="2:16" ht="15" customHeight="1">
      <c r="B21" s="102" t="s">
        <v>93</v>
      </c>
      <c r="C21" s="103">
        <v>5197870</v>
      </c>
      <c r="D21" s="103">
        <v>5225735</v>
      </c>
      <c r="E21" s="103">
        <v>4263211</v>
      </c>
      <c r="F21" s="103">
        <v>4712909</v>
      </c>
      <c r="G21" s="103">
        <v>4737160</v>
      </c>
      <c r="H21" s="103">
        <v>3482268</v>
      </c>
      <c r="I21" s="103">
        <v>3937908</v>
      </c>
      <c r="J21" s="103">
        <v>3864532</v>
      </c>
      <c r="K21" s="103">
        <v>3455850</v>
      </c>
      <c r="L21" s="103">
        <v>3808490</v>
      </c>
      <c r="M21" s="103">
        <v>4701483</v>
      </c>
      <c r="N21" s="103">
        <v>4402700</v>
      </c>
      <c r="O21" s="2">
        <f t="shared" si="0"/>
        <v>51790116</v>
      </c>
      <c r="P21" s="104"/>
    </row>
    <row r="22" spans="2:16" ht="15" customHeight="1">
      <c r="B22" s="102" t="s">
        <v>94</v>
      </c>
      <c r="C22" s="103">
        <v>1046857</v>
      </c>
      <c r="D22" s="103">
        <v>1050958</v>
      </c>
      <c r="E22" s="103">
        <v>1000421</v>
      </c>
      <c r="F22" s="103">
        <v>1093826</v>
      </c>
      <c r="G22" s="103">
        <v>1213463</v>
      </c>
      <c r="H22" s="103">
        <v>1011297</v>
      </c>
      <c r="I22" s="103">
        <v>1295303</v>
      </c>
      <c r="J22" s="103">
        <v>1300469</v>
      </c>
      <c r="K22" s="103">
        <v>1207701</v>
      </c>
      <c r="L22" s="103">
        <v>994920</v>
      </c>
      <c r="M22" s="103">
        <v>1349719</v>
      </c>
      <c r="N22" s="103">
        <v>1236501</v>
      </c>
      <c r="O22" s="2">
        <f t="shared" si="0"/>
        <v>13801435</v>
      </c>
      <c r="P22" s="104"/>
    </row>
    <row r="23" spans="2:16" ht="15" customHeight="1">
      <c r="B23" s="102" t="s">
        <v>95</v>
      </c>
      <c r="C23" s="103">
        <v>107797.48</v>
      </c>
      <c r="D23" s="103">
        <v>34699</v>
      </c>
      <c r="E23" s="103">
        <v>43095</v>
      </c>
      <c r="F23" s="103">
        <v>30900</v>
      </c>
      <c r="G23" s="103">
        <v>64596</v>
      </c>
      <c r="H23" s="103">
        <v>1656</v>
      </c>
      <c r="I23" s="103">
        <v>67261</v>
      </c>
      <c r="J23" s="103">
        <v>17979</v>
      </c>
      <c r="K23" s="103">
        <v>59394</v>
      </c>
      <c r="L23" s="103">
        <v>64744</v>
      </c>
      <c r="M23" s="103">
        <v>60982.48</v>
      </c>
      <c r="N23" s="103">
        <v>52882</v>
      </c>
      <c r="O23" s="2">
        <f t="shared" ref="O23:O34" si="1">SUM(C23:N23)</f>
        <v>605985.96</v>
      </c>
      <c r="P23" s="104"/>
    </row>
    <row r="24" spans="2:16" ht="15" customHeight="1">
      <c r="B24" s="102" t="s">
        <v>96</v>
      </c>
      <c r="C24" s="103">
        <v>1730716</v>
      </c>
      <c r="D24" s="103">
        <v>1718247</v>
      </c>
      <c r="E24" s="103">
        <v>1699795</v>
      </c>
      <c r="F24" s="103">
        <v>1487669</v>
      </c>
      <c r="G24" s="103">
        <v>1608853</v>
      </c>
      <c r="H24" s="103">
        <v>1243064</v>
      </c>
      <c r="I24" s="103">
        <v>1162212</v>
      </c>
      <c r="J24" s="103">
        <v>1176238</v>
      </c>
      <c r="K24" s="103">
        <v>1333580</v>
      </c>
      <c r="L24" s="103">
        <v>1674793</v>
      </c>
      <c r="M24" s="103">
        <v>1516187</v>
      </c>
      <c r="N24" s="103">
        <v>1819759</v>
      </c>
      <c r="O24" s="2">
        <f t="shared" si="1"/>
        <v>18171113</v>
      </c>
      <c r="P24" s="104"/>
    </row>
    <row r="25" spans="2:16" ht="15" customHeight="1">
      <c r="B25" s="102" t="s">
        <v>97</v>
      </c>
      <c r="C25" s="103">
        <v>1781774</v>
      </c>
      <c r="D25" s="103">
        <v>1766830</v>
      </c>
      <c r="E25" s="103">
        <v>2131151</v>
      </c>
      <c r="F25" s="103">
        <v>1708711</v>
      </c>
      <c r="G25" s="103">
        <v>2006067</v>
      </c>
      <c r="H25" s="103">
        <v>1626285</v>
      </c>
      <c r="I25" s="103">
        <v>1837132</v>
      </c>
      <c r="J25" s="103">
        <v>1422500</v>
      </c>
      <c r="K25" s="103">
        <v>1776142</v>
      </c>
      <c r="L25" s="103">
        <v>1998229</v>
      </c>
      <c r="M25" s="103">
        <v>1775774</v>
      </c>
      <c r="N25" s="103">
        <v>2244556</v>
      </c>
      <c r="O25" s="2">
        <f t="shared" si="1"/>
        <v>22075151</v>
      </c>
      <c r="P25" s="104"/>
    </row>
    <row r="26" spans="2:16" ht="15" customHeight="1">
      <c r="B26" s="102" t="s">
        <v>98</v>
      </c>
      <c r="C26" s="103">
        <v>142754</v>
      </c>
      <c r="D26" s="103">
        <v>49720</v>
      </c>
      <c r="E26" s="103">
        <v>49720</v>
      </c>
      <c r="F26" s="103">
        <v>130368</v>
      </c>
      <c r="G26" s="103">
        <v>103721</v>
      </c>
      <c r="H26" s="103">
        <v>54567</v>
      </c>
      <c r="I26" s="103">
        <v>94187</v>
      </c>
      <c r="J26" s="103">
        <v>92140</v>
      </c>
      <c r="K26" s="103">
        <v>99438</v>
      </c>
      <c r="L26" s="103">
        <v>54725</v>
      </c>
      <c r="M26" s="103">
        <v>103602</v>
      </c>
      <c r="N26" s="103">
        <v>99438</v>
      </c>
      <c r="O26" s="2">
        <f t="shared" si="1"/>
        <v>1074380</v>
      </c>
      <c r="P26" s="104"/>
    </row>
    <row r="27" spans="2:16" ht="15" customHeight="1">
      <c r="B27" s="102" t="s">
        <v>140</v>
      </c>
      <c r="C27" s="103">
        <v>0</v>
      </c>
      <c r="D27" s="103">
        <v>0</v>
      </c>
      <c r="E27" s="103">
        <v>0</v>
      </c>
      <c r="F27" s="103">
        <v>5258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2">
        <f t="shared" si="1"/>
        <v>5258</v>
      </c>
      <c r="P27" s="104"/>
    </row>
    <row r="28" spans="2:16" ht="15" customHeight="1">
      <c r="B28" s="102" t="s">
        <v>99</v>
      </c>
      <c r="C28" s="103">
        <v>202736</v>
      </c>
      <c r="D28" s="103">
        <v>265321</v>
      </c>
      <c r="E28" s="103">
        <v>283891</v>
      </c>
      <c r="F28" s="103">
        <v>175359</v>
      </c>
      <c r="G28" s="103">
        <v>230454</v>
      </c>
      <c r="H28" s="103">
        <v>95575</v>
      </c>
      <c r="I28" s="103">
        <v>277698</v>
      </c>
      <c r="J28" s="103">
        <v>132888</v>
      </c>
      <c r="K28" s="103">
        <v>142887</v>
      </c>
      <c r="L28" s="103">
        <v>175709</v>
      </c>
      <c r="M28" s="103">
        <v>124294</v>
      </c>
      <c r="N28" s="103">
        <v>183359</v>
      </c>
      <c r="O28" s="2">
        <f t="shared" si="1"/>
        <v>2290171</v>
      </c>
      <c r="P28" s="104"/>
    </row>
    <row r="29" spans="2:16" ht="15" customHeight="1">
      <c r="B29" s="102" t="s">
        <v>100</v>
      </c>
      <c r="C29" s="103">
        <v>136156</v>
      </c>
      <c r="D29" s="103">
        <v>331298</v>
      </c>
      <c r="E29" s="103">
        <v>91024</v>
      </c>
      <c r="F29" s="103">
        <v>171470</v>
      </c>
      <c r="G29" s="103">
        <v>212468.07</v>
      </c>
      <c r="H29" s="103">
        <v>122215</v>
      </c>
      <c r="I29" s="103">
        <v>237413</v>
      </c>
      <c r="J29" s="103">
        <v>331567</v>
      </c>
      <c r="K29" s="103">
        <v>300367</v>
      </c>
      <c r="L29" s="103">
        <v>182343</v>
      </c>
      <c r="M29" s="103">
        <v>215149</v>
      </c>
      <c r="N29" s="103">
        <v>137108</v>
      </c>
      <c r="O29" s="2">
        <f t="shared" si="1"/>
        <v>2468578.0700000003</v>
      </c>
      <c r="P29" s="104"/>
    </row>
    <row r="30" spans="2:16" ht="15" customHeight="1">
      <c r="B30" s="102" t="s">
        <v>145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1097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2">
        <f t="shared" si="1"/>
        <v>1097</v>
      </c>
      <c r="P30" s="104"/>
    </row>
    <row r="31" spans="2:16" ht="15" customHeight="1">
      <c r="B31" s="102" t="s">
        <v>101</v>
      </c>
      <c r="C31" s="103">
        <v>11340</v>
      </c>
      <c r="D31" s="103">
        <v>67050</v>
      </c>
      <c r="E31" s="103">
        <v>29792</v>
      </c>
      <c r="F31" s="103">
        <v>16123</v>
      </c>
      <c r="G31" s="103">
        <v>28130</v>
      </c>
      <c r="H31" s="103">
        <v>16556</v>
      </c>
      <c r="I31" s="103">
        <v>27983</v>
      </c>
      <c r="J31" s="103">
        <v>37786</v>
      </c>
      <c r="K31" s="103">
        <v>21712</v>
      </c>
      <c r="L31" s="103">
        <v>26167</v>
      </c>
      <c r="M31" s="103">
        <v>67299</v>
      </c>
      <c r="N31" s="103">
        <v>16556</v>
      </c>
      <c r="O31" s="2">
        <f t="shared" si="1"/>
        <v>366494</v>
      </c>
      <c r="P31" s="104"/>
    </row>
    <row r="32" spans="2:16" ht="15" customHeight="1">
      <c r="B32" s="102" t="s">
        <v>133</v>
      </c>
      <c r="C32" s="103">
        <v>12672</v>
      </c>
      <c r="D32" s="103">
        <v>19830</v>
      </c>
      <c r="E32" s="103">
        <v>23262</v>
      </c>
      <c r="F32" s="103">
        <v>0</v>
      </c>
      <c r="G32" s="103">
        <v>22135</v>
      </c>
      <c r="H32" s="103">
        <v>18882</v>
      </c>
      <c r="I32" s="103">
        <v>1026</v>
      </c>
      <c r="J32" s="103">
        <v>0</v>
      </c>
      <c r="K32" s="103">
        <v>0</v>
      </c>
      <c r="L32" s="103">
        <v>74416</v>
      </c>
      <c r="M32" s="103">
        <v>55812</v>
      </c>
      <c r="N32" s="103">
        <v>74416</v>
      </c>
      <c r="O32" s="2">
        <f t="shared" si="1"/>
        <v>302451</v>
      </c>
      <c r="P32" s="104"/>
    </row>
    <row r="33" spans="2:16" ht="15" customHeight="1">
      <c r="B33" s="102" t="s">
        <v>102</v>
      </c>
      <c r="C33" s="103">
        <v>797983</v>
      </c>
      <c r="D33" s="103">
        <v>946053.73</v>
      </c>
      <c r="E33" s="103">
        <v>665937.06999999995</v>
      </c>
      <c r="F33" s="103">
        <v>127372.55</v>
      </c>
      <c r="G33" s="103">
        <v>210531.55</v>
      </c>
      <c r="H33" s="103">
        <v>109509.25</v>
      </c>
      <c r="I33" s="103">
        <v>151669</v>
      </c>
      <c r="J33" s="103">
        <v>163761.48000000001</v>
      </c>
      <c r="K33" s="103">
        <v>130048</v>
      </c>
      <c r="L33" s="103">
        <v>206745.26</v>
      </c>
      <c r="M33" s="103">
        <v>272903.73</v>
      </c>
      <c r="N33" s="103">
        <v>163123</v>
      </c>
      <c r="O33" s="2">
        <f t="shared" si="1"/>
        <v>3945637.6199999996</v>
      </c>
      <c r="P33" s="104"/>
    </row>
    <row r="34" spans="2:16" ht="15" customHeight="1">
      <c r="B34" s="102" t="s">
        <v>103</v>
      </c>
      <c r="C34" s="103">
        <v>17269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2">
        <f t="shared" si="1"/>
        <v>17269</v>
      </c>
      <c r="P34" s="104"/>
    </row>
    <row r="35" spans="2:16" ht="15" customHeight="1">
      <c r="B35" s="87" t="s">
        <v>13</v>
      </c>
      <c r="C35" s="2">
        <f t="shared" ref="C35:O35" si="2">SUM(C7:C34)</f>
        <v>24912279.48</v>
      </c>
      <c r="D35" s="2">
        <f t="shared" si="2"/>
        <v>26117935.210000001</v>
      </c>
      <c r="E35" s="2">
        <f t="shared" si="2"/>
        <v>24027776.07</v>
      </c>
      <c r="F35" s="2">
        <f t="shared" si="2"/>
        <v>22669363.550000001</v>
      </c>
      <c r="G35" s="2">
        <f t="shared" si="2"/>
        <v>24439300.620000001</v>
      </c>
      <c r="H35" s="2">
        <f t="shared" si="2"/>
        <v>20004655.25</v>
      </c>
      <c r="I35" s="2">
        <f t="shared" si="2"/>
        <v>22479887</v>
      </c>
      <c r="J35" s="2">
        <f t="shared" si="2"/>
        <v>21024965.48</v>
      </c>
      <c r="K35" s="2">
        <f t="shared" si="2"/>
        <v>21119549</v>
      </c>
      <c r="L35" s="2">
        <f t="shared" si="2"/>
        <v>21903985.260000002</v>
      </c>
      <c r="M35" s="2">
        <f t="shared" si="2"/>
        <v>23773733.210000001</v>
      </c>
      <c r="N35" s="2">
        <f t="shared" si="2"/>
        <v>23611982</v>
      </c>
      <c r="O35" s="2">
        <f t="shared" si="2"/>
        <v>276085412.13</v>
      </c>
    </row>
    <row r="36" spans="2:16" ht="15" customHeight="1">
      <c r="O36" s="4"/>
    </row>
    <row r="37" spans="2:16" ht="15" customHeight="1">
      <c r="B37" s="28" t="s">
        <v>135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6" ht="15" customHeight="1">
      <c r="O38" s="4"/>
    </row>
    <row r="39" spans="2:16" ht="15" customHeight="1">
      <c r="D39" s="17"/>
      <c r="O39" s="4"/>
    </row>
    <row r="40" spans="2:16" ht="15" customHeight="1">
      <c r="O40" s="4"/>
    </row>
    <row r="41" spans="2:16" ht="15" customHeight="1">
      <c r="O41" s="4"/>
    </row>
    <row r="42" spans="2:16" ht="15" customHeight="1">
      <c r="O42" s="4"/>
    </row>
    <row r="43" spans="2:16" ht="15" customHeight="1">
      <c r="O43" s="4"/>
    </row>
    <row r="44" spans="2:16" ht="15" customHeight="1">
      <c r="O44" s="4"/>
    </row>
    <row r="45" spans="2:16" ht="15" customHeight="1">
      <c r="O45" s="4"/>
    </row>
    <row r="46" spans="2:16" ht="15" customHeight="1">
      <c r="O46" s="4"/>
    </row>
    <row r="47" spans="2:16" s="1" customFormat="1" ht="1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3"/>
    </row>
    <row r="48" spans="2:16" s="1" customFormat="1" ht="1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3"/>
    </row>
    <row r="49" spans="2:16" ht="15" customHeight="1">
      <c r="O49" s="4"/>
      <c r="P49" s="1"/>
    </row>
    <row r="50" spans="2:16" ht="15" customHeight="1">
      <c r="O50" s="4"/>
      <c r="P50" s="1"/>
    </row>
    <row r="51" spans="2:16" ht="15" customHeight="1">
      <c r="O51" s="4"/>
    </row>
    <row r="52" spans="2:16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6" ht="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76" spans="2:16" s="1" customFormat="1" ht="1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8" spans="2:16" ht="15" customHeight="1">
      <c r="P78" s="1"/>
    </row>
    <row r="80" spans="2:16" s="1" customFormat="1" ht="1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6" ht="15" customHeight="1">
      <c r="P82" s="1"/>
    </row>
    <row r="85" spans="2:16" ht="1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</sheetData>
  <mergeCells count="1">
    <mergeCell ref="B37:O37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I15"/>
  <sheetViews>
    <sheetView workbookViewId="0">
      <selection sqref="A1:XFD1048576"/>
    </sheetView>
  </sheetViews>
  <sheetFormatPr baseColWidth="10" defaultRowHeight="13"/>
  <cols>
    <col min="1" max="1" width="10.83203125" style="6"/>
    <col min="2" max="2" width="10.83203125" style="5"/>
    <col min="3" max="3" width="11.1640625" style="5" bestFit="1" customWidth="1"/>
    <col min="4" max="16384" width="10.83203125" style="6"/>
  </cols>
  <sheetData>
    <row r="1" spans="2:9" ht="16">
      <c r="B1" s="5" t="s">
        <v>18</v>
      </c>
      <c r="C1" s="60" t="s">
        <v>15</v>
      </c>
      <c r="I1" s="61" t="s">
        <v>159</v>
      </c>
    </row>
    <row r="2" spans="2:9" ht="16">
      <c r="B2" s="5" t="s">
        <v>1</v>
      </c>
      <c r="C2" s="9">
        <f>'CUADRO 2.3'!C35</f>
        <v>24912279.48</v>
      </c>
      <c r="D2" s="100"/>
      <c r="I2" s="61" t="s">
        <v>147</v>
      </c>
    </row>
    <row r="3" spans="2:9">
      <c r="B3" s="5" t="s">
        <v>2</v>
      </c>
      <c r="C3" s="9">
        <f>'CUADRO 2.3'!D35</f>
        <v>26117935.210000001</v>
      </c>
      <c r="D3" s="100"/>
    </row>
    <row r="4" spans="2:9">
      <c r="B4" s="5" t="s">
        <v>3</v>
      </c>
      <c r="C4" s="9">
        <f>'CUADRO 2.3'!E35</f>
        <v>24027776.07</v>
      </c>
      <c r="D4" s="100"/>
    </row>
    <row r="5" spans="2:9">
      <c r="B5" s="5" t="s">
        <v>4</v>
      </c>
      <c r="C5" s="9">
        <f>'CUADRO 2.3'!F35</f>
        <v>22669363.550000001</v>
      </c>
      <c r="D5" s="100"/>
    </row>
    <row r="6" spans="2:9">
      <c r="B6" s="5" t="s">
        <v>5</v>
      </c>
      <c r="C6" s="9">
        <f>'CUADRO 2.3'!G35</f>
        <v>24439300.620000001</v>
      </c>
    </row>
    <row r="7" spans="2:9">
      <c r="B7" s="5" t="s">
        <v>6</v>
      </c>
      <c r="C7" s="9">
        <f>'CUADRO 2.3'!H35</f>
        <v>20004655.25</v>
      </c>
    </row>
    <row r="8" spans="2:9">
      <c r="B8" s="5" t="s">
        <v>7</v>
      </c>
      <c r="C8" s="9">
        <f>'CUADRO 2.3'!I35</f>
        <v>22479887</v>
      </c>
    </row>
    <row r="9" spans="2:9">
      <c r="B9" s="5" t="s">
        <v>8</v>
      </c>
      <c r="C9" s="9">
        <f>'CUADRO 2.3'!J35</f>
        <v>21024965.48</v>
      </c>
    </row>
    <row r="10" spans="2:9">
      <c r="B10" s="5" t="s">
        <v>9</v>
      </c>
      <c r="C10" s="9">
        <f>'CUADRO 2.3'!K35</f>
        <v>21119549</v>
      </c>
    </row>
    <row r="11" spans="2:9">
      <c r="B11" s="5" t="s">
        <v>10</v>
      </c>
      <c r="C11" s="9">
        <f>'CUADRO 2.3'!L35</f>
        <v>21903985.260000002</v>
      </c>
    </row>
    <row r="12" spans="2:9">
      <c r="B12" s="5" t="s">
        <v>11</v>
      </c>
      <c r="C12" s="9">
        <f>'CUADRO 2.3'!M35</f>
        <v>23773733.210000001</v>
      </c>
    </row>
    <row r="13" spans="2:9">
      <c r="B13" s="5" t="s">
        <v>12</v>
      </c>
      <c r="C13" s="9">
        <f>'CUADRO 2.3'!N35</f>
        <v>23611982</v>
      </c>
    </row>
    <row r="14" spans="2:9">
      <c r="B14" s="5" t="s">
        <v>13</v>
      </c>
      <c r="C14" s="9">
        <f>SUM(C2:C13)</f>
        <v>276085412.13</v>
      </c>
    </row>
    <row r="15" spans="2:9">
      <c r="D15" s="43"/>
      <c r="E15" s="43"/>
      <c r="F15" s="43"/>
      <c r="G15" s="43"/>
      <c r="H15" s="43"/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2:I30"/>
  <sheetViews>
    <sheetView workbookViewId="0">
      <selection sqref="A1:XFD1048576"/>
    </sheetView>
  </sheetViews>
  <sheetFormatPr baseColWidth="10" defaultRowHeight="13"/>
  <cols>
    <col min="1" max="1" width="10.83203125" style="6"/>
    <col min="2" max="2" width="10.83203125" style="5"/>
    <col min="3" max="3" width="12.33203125" style="5" bestFit="1" customWidth="1"/>
    <col min="4" max="16384" width="10.83203125" style="6"/>
  </cols>
  <sheetData>
    <row r="2" spans="2:9" ht="20">
      <c r="B2" s="5" t="s">
        <v>19</v>
      </c>
      <c r="C2" s="76">
        <f>'CUADRO 2.3'!O7</f>
        <v>10289822</v>
      </c>
      <c r="I2" s="46" t="s">
        <v>160</v>
      </c>
    </row>
    <row r="3" spans="2:9" ht="20">
      <c r="B3" s="5" t="s">
        <v>20</v>
      </c>
      <c r="C3" s="76">
        <f>'CUADRO 2.3'!O8</f>
        <v>18573009</v>
      </c>
      <c r="I3" s="46" t="s">
        <v>147</v>
      </c>
    </row>
    <row r="4" spans="2:9">
      <c r="B4" s="5" t="s">
        <v>21</v>
      </c>
      <c r="C4" s="76">
        <f>'CUADRO 2.3'!O9</f>
        <v>7001317</v>
      </c>
    </row>
    <row r="5" spans="2:9">
      <c r="B5" s="5" t="s">
        <v>23</v>
      </c>
      <c r="C5" s="76">
        <f>'CUADRO 2.3'!O10</f>
        <v>1948025</v>
      </c>
    </row>
    <row r="6" spans="2:9">
      <c r="B6" s="5" t="s">
        <v>24</v>
      </c>
      <c r="C6" s="76">
        <f>'CUADRO 2.3'!O11</f>
        <v>37346942</v>
      </c>
    </row>
    <row r="7" spans="2:9">
      <c r="B7" s="5" t="s">
        <v>22</v>
      </c>
      <c r="C7" s="76">
        <f>'CUADRO 2.3'!O12</f>
        <v>10983285</v>
      </c>
    </row>
    <row r="8" spans="2:9">
      <c r="B8" s="5" t="s">
        <v>26</v>
      </c>
      <c r="C8" s="76">
        <f>'CUADRO 2.3'!O13</f>
        <v>1134229</v>
      </c>
    </row>
    <row r="9" spans="2:9">
      <c r="B9" s="5" t="s">
        <v>25</v>
      </c>
      <c r="C9" s="76">
        <f>'CUADRO 2.3'!O14</f>
        <v>8232438</v>
      </c>
    </row>
    <row r="10" spans="2:9">
      <c r="B10" s="5" t="s">
        <v>27</v>
      </c>
      <c r="C10" s="76">
        <f>'CUADRO 2.3'!O15</f>
        <v>5853528</v>
      </c>
    </row>
    <row r="11" spans="2:9">
      <c r="B11" s="5" t="s">
        <v>28</v>
      </c>
      <c r="C11" s="76">
        <f>'CUADRO 2.3'!O16</f>
        <v>5693799</v>
      </c>
    </row>
    <row r="12" spans="2:9">
      <c r="B12" s="5" t="s">
        <v>29</v>
      </c>
      <c r="C12" s="76">
        <f>'CUADRO 2.3'!O17</f>
        <v>1534351</v>
      </c>
    </row>
    <row r="13" spans="2:9">
      <c r="B13" s="5" t="s">
        <v>30</v>
      </c>
      <c r="C13" s="76">
        <f>'CUADRO 2.3'!O18</f>
        <v>27440</v>
      </c>
    </row>
    <row r="14" spans="2:9">
      <c r="B14" s="5" t="s">
        <v>31</v>
      </c>
      <c r="C14" s="76">
        <f>'CUADRO 2.3'!O19</f>
        <v>23086246</v>
      </c>
    </row>
    <row r="15" spans="2:9">
      <c r="B15" s="5" t="s">
        <v>32</v>
      </c>
      <c r="C15" s="76">
        <f>'CUADRO 2.3'!O20</f>
        <v>27465844.48</v>
      </c>
    </row>
    <row r="16" spans="2:9">
      <c r="B16" s="5" t="s">
        <v>33</v>
      </c>
      <c r="C16" s="76">
        <f>'CUADRO 2.3'!O21</f>
        <v>51790116</v>
      </c>
    </row>
    <row r="17" spans="2:3">
      <c r="B17" s="5" t="s">
        <v>37</v>
      </c>
      <c r="C17" s="76">
        <f>'CUADRO 2.3'!O22</f>
        <v>13801435</v>
      </c>
    </row>
    <row r="18" spans="2:3">
      <c r="B18" s="5" t="s">
        <v>34</v>
      </c>
      <c r="C18" s="76">
        <f>'CUADRO 2.3'!O23</f>
        <v>605985.96</v>
      </c>
    </row>
    <row r="19" spans="2:3">
      <c r="B19" s="5" t="s">
        <v>36</v>
      </c>
      <c r="C19" s="76">
        <f>'CUADRO 2.3'!O24</f>
        <v>18171113</v>
      </c>
    </row>
    <row r="20" spans="2:3">
      <c r="B20" s="5" t="s">
        <v>35</v>
      </c>
      <c r="C20" s="76">
        <f>'CUADRO 2.3'!O25</f>
        <v>22075151</v>
      </c>
    </row>
    <row r="21" spans="2:3">
      <c r="B21" s="5" t="s">
        <v>45</v>
      </c>
      <c r="C21" s="76">
        <f>'CUADRO 2.3'!O26</f>
        <v>1074380</v>
      </c>
    </row>
    <row r="22" spans="2:3">
      <c r="B22" s="5" t="s">
        <v>141</v>
      </c>
      <c r="C22" s="76">
        <f>'CUADRO 2.3'!O27</f>
        <v>5258</v>
      </c>
    </row>
    <row r="23" spans="2:3">
      <c r="B23" s="5" t="s">
        <v>39</v>
      </c>
      <c r="C23" s="76">
        <f>'CUADRO 2.3'!O28</f>
        <v>2290171</v>
      </c>
    </row>
    <row r="24" spans="2:3">
      <c r="B24" s="5" t="s">
        <v>38</v>
      </c>
      <c r="C24" s="76">
        <f>'CUADRO 2.3'!O29</f>
        <v>2468578.0700000003</v>
      </c>
    </row>
    <row r="25" spans="2:3">
      <c r="B25" s="5" t="s">
        <v>72</v>
      </c>
      <c r="C25" s="76">
        <f>'CUADRO 2.3'!O30</f>
        <v>1097</v>
      </c>
    </row>
    <row r="26" spans="2:3" ht="14">
      <c r="B26" s="90" t="s">
        <v>40</v>
      </c>
      <c r="C26" s="76">
        <f>'CUADRO 2.3'!O31</f>
        <v>366494</v>
      </c>
    </row>
    <row r="27" spans="2:3" ht="14">
      <c r="B27" s="90" t="s">
        <v>134</v>
      </c>
      <c r="C27" s="76">
        <f>'CUADRO 2.3'!O32</f>
        <v>302451</v>
      </c>
    </row>
    <row r="28" spans="2:3" ht="14">
      <c r="B28" s="90" t="s">
        <v>41</v>
      </c>
      <c r="C28" s="76">
        <f>'CUADRO 2.3'!O33</f>
        <v>3945637.6199999996</v>
      </c>
    </row>
    <row r="29" spans="2:3" ht="14">
      <c r="B29" s="90" t="s">
        <v>42</v>
      </c>
      <c r="C29" s="76">
        <f>'CUADRO 2.3'!O34</f>
        <v>17269</v>
      </c>
    </row>
    <row r="30" spans="2:3">
      <c r="C30" s="76">
        <f>SUM(C2:C29)</f>
        <v>276085412.13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2:AD41"/>
  <sheetViews>
    <sheetView workbookViewId="0">
      <selection sqref="A1:XFD1048576"/>
    </sheetView>
  </sheetViews>
  <sheetFormatPr baseColWidth="10" defaultColWidth="11.5" defaultRowHeight="13"/>
  <cols>
    <col min="1" max="1" width="3" style="3" customWidth="1"/>
    <col min="2" max="2" width="15.33203125" style="3" customWidth="1"/>
    <col min="3" max="26" width="5.1640625" style="3" bestFit="1" customWidth="1"/>
    <col min="27" max="28" width="6.6640625" style="3" bestFit="1" customWidth="1"/>
    <col min="29" max="29" width="7.6640625" style="3" bestFit="1" customWidth="1"/>
    <col min="30" max="16384" width="11.5" style="3"/>
  </cols>
  <sheetData>
    <row r="2" spans="2:30" s="3" customFormat="1">
      <c r="B2" s="1" t="s">
        <v>65</v>
      </c>
    </row>
    <row r="3" spans="2:30" s="3" customFormat="1">
      <c r="B3" s="1"/>
    </row>
    <row r="4" spans="2:30" s="3" customFormat="1">
      <c r="B4" s="1" t="s">
        <v>123</v>
      </c>
    </row>
    <row r="5" spans="2:30" s="3" customFormat="1">
      <c r="B5" s="1" t="s">
        <v>147</v>
      </c>
    </row>
    <row r="6" spans="2:30" s="3" customFormat="1">
      <c r="B6" s="1"/>
    </row>
    <row r="7" spans="2:30" s="3" customFormat="1" ht="13" customHeight="1">
      <c r="B7" s="92" t="s">
        <v>77</v>
      </c>
      <c r="C7" s="33" t="s">
        <v>1</v>
      </c>
      <c r="D7" s="33"/>
      <c r="E7" s="33" t="s">
        <v>2</v>
      </c>
      <c r="F7" s="33"/>
      <c r="G7" s="33" t="s">
        <v>3</v>
      </c>
      <c r="H7" s="33"/>
      <c r="I7" s="33" t="s">
        <v>4</v>
      </c>
      <c r="J7" s="33"/>
      <c r="K7" s="33" t="s">
        <v>5</v>
      </c>
      <c r="L7" s="33"/>
      <c r="M7" s="33" t="s">
        <v>6</v>
      </c>
      <c r="N7" s="33"/>
      <c r="O7" s="33" t="s">
        <v>7</v>
      </c>
      <c r="P7" s="33"/>
      <c r="Q7" s="33" t="s">
        <v>8</v>
      </c>
      <c r="R7" s="33"/>
      <c r="S7" s="33" t="s">
        <v>9</v>
      </c>
      <c r="T7" s="33"/>
      <c r="U7" s="33" t="s">
        <v>10</v>
      </c>
      <c r="V7" s="33"/>
      <c r="W7" s="33" t="s">
        <v>11</v>
      </c>
      <c r="X7" s="33"/>
      <c r="Y7" s="33" t="s">
        <v>12</v>
      </c>
      <c r="Z7" s="33"/>
      <c r="AA7" s="93" t="s">
        <v>13</v>
      </c>
      <c r="AB7" s="93"/>
      <c r="AC7" s="92" t="s">
        <v>13</v>
      </c>
      <c r="AD7" s="1"/>
    </row>
    <row r="8" spans="2:30" s="3" customFormat="1" ht="13" customHeight="1">
      <c r="B8" s="94"/>
      <c r="C8" s="95" t="s">
        <v>16</v>
      </c>
      <c r="D8" s="95" t="s">
        <v>17</v>
      </c>
      <c r="E8" s="95" t="s">
        <v>16</v>
      </c>
      <c r="F8" s="95" t="s">
        <v>17</v>
      </c>
      <c r="G8" s="95" t="s">
        <v>16</v>
      </c>
      <c r="H8" s="95" t="s">
        <v>17</v>
      </c>
      <c r="I8" s="95" t="s">
        <v>16</v>
      </c>
      <c r="J8" s="95" t="s">
        <v>17</v>
      </c>
      <c r="K8" s="95" t="s">
        <v>16</v>
      </c>
      <c r="L8" s="95" t="s">
        <v>17</v>
      </c>
      <c r="M8" s="95" t="s">
        <v>16</v>
      </c>
      <c r="N8" s="95" t="s">
        <v>17</v>
      </c>
      <c r="O8" s="95" t="s">
        <v>16</v>
      </c>
      <c r="P8" s="95" t="s">
        <v>17</v>
      </c>
      <c r="Q8" s="95" t="s">
        <v>16</v>
      </c>
      <c r="R8" s="95" t="s">
        <v>17</v>
      </c>
      <c r="S8" s="95" t="s">
        <v>16</v>
      </c>
      <c r="T8" s="95" t="s">
        <v>17</v>
      </c>
      <c r="U8" s="95" t="s">
        <v>16</v>
      </c>
      <c r="V8" s="95" t="s">
        <v>17</v>
      </c>
      <c r="W8" s="95" t="s">
        <v>16</v>
      </c>
      <c r="X8" s="95" t="s">
        <v>17</v>
      </c>
      <c r="Y8" s="95" t="s">
        <v>16</v>
      </c>
      <c r="Z8" s="95" t="s">
        <v>17</v>
      </c>
      <c r="AA8" s="95" t="s">
        <v>16</v>
      </c>
      <c r="AB8" s="95" t="s">
        <v>17</v>
      </c>
      <c r="AC8" s="94"/>
      <c r="AD8" s="1"/>
    </row>
    <row r="9" spans="2:30" s="3" customFormat="1" ht="13" customHeight="1">
      <c r="B9" s="83" t="s">
        <v>79</v>
      </c>
      <c r="C9" s="96">
        <v>1</v>
      </c>
      <c r="D9" s="96">
        <v>29</v>
      </c>
      <c r="E9" s="96">
        <v>4</v>
      </c>
      <c r="F9" s="96">
        <v>27</v>
      </c>
      <c r="G9" s="96">
        <v>3</v>
      </c>
      <c r="H9" s="96">
        <v>22</v>
      </c>
      <c r="I9" s="96">
        <v>3</v>
      </c>
      <c r="J9" s="96">
        <v>21</v>
      </c>
      <c r="K9" s="96">
        <v>3</v>
      </c>
      <c r="L9" s="96">
        <v>21</v>
      </c>
      <c r="M9" s="96">
        <v>3</v>
      </c>
      <c r="N9" s="96">
        <v>18</v>
      </c>
      <c r="O9" s="96">
        <v>2</v>
      </c>
      <c r="P9" s="96">
        <v>19</v>
      </c>
      <c r="Q9" s="96">
        <v>4</v>
      </c>
      <c r="R9" s="96">
        <v>21</v>
      </c>
      <c r="S9" s="96">
        <v>2</v>
      </c>
      <c r="T9" s="96">
        <v>20</v>
      </c>
      <c r="U9" s="96">
        <v>2</v>
      </c>
      <c r="V9" s="96">
        <v>22</v>
      </c>
      <c r="W9" s="96">
        <v>3</v>
      </c>
      <c r="X9" s="96">
        <v>25</v>
      </c>
      <c r="Y9" s="96">
        <v>3</v>
      </c>
      <c r="Z9" s="96">
        <v>23</v>
      </c>
      <c r="AA9" s="97">
        <f>C9+E9+G9+I9+K9+M9+O9+Q9+S9+U9+W9+Y9</f>
        <v>33</v>
      </c>
      <c r="AB9" s="97">
        <f>D9+F9+H9+J9+L9+N9+P9+R9+T9+V9+X9+Z9</f>
        <v>268</v>
      </c>
      <c r="AC9" s="97">
        <f>AA9+AB9</f>
        <v>301</v>
      </c>
      <c r="AD9" s="1"/>
    </row>
    <row r="10" spans="2:30" s="3" customFormat="1" ht="13" customHeight="1">
      <c r="B10" s="83" t="s">
        <v>80</v>
      </c>
      <c r="C10" s="96">
        <v>4</v>
      </c>
      <c r="D10" s="96">
        <v>38</v>
      </c>
      <c r="E10" s="96">
        <v>3</v>
      </c>
      <c r="F10" s="96">
        <v>37</v>
      </c>
      <c r="G10" s="96">
        <v>2</v>
      </c>
      <c r="H10" s="96">
        <v>34</v>
      </c>
      <c r="I10" s="96">
        <v>3</v>
      </c>
      <c r="J10" s="96">
        <v>33</v>
      </c>
      <c r="K10" s="96">
        <v>3</v>
      </c>
      <c r="L10" s="96">
        <v>33</v>
      </c>
      <c r="M10" s="96">
        <v>2</v>
      </c>
      <c r="N10" s="96">
        <v>27</v>
      </c>
      <c r="O10" s="96">
        <v>2</v>
      </c>
      <c r="P10" s="96">
        <v>25</v>
      </c>
      <c r="Q10" s="96">
        <v>2</v>
      </c>
      <c r="R10" s="96">
        <v>21</v>
      </c>
      <c r="S10" s="96">
        <v>3</v>
      </c>
      <c r="T10" s="96">
        <v>28</v>
      </c>
      <c r="U10" s="96">
        <v>3</v>
      </c>
      <c r="V10" s="96">
        <v>34</v>
      </c>
      <c r="W10" s="96">
        <v>3</v>
      </c>
      <c r="X10" s="96">
        <v>32</v>
      </c>
      <c r="Y10" s="96">
        <v>3</v>
      </c>
      <c r="Z10" s="96">
        <v>32</v>
      </c>
      <c r="AA10" s="97">
        <f t="shared" ref="AA10:AA36" si="0">C10+E10+G10+I10+K10+M10+O10+Q10+S10+U10+W10+Y10</f>
        <v>33</v>
      </c>
      <c r="AB10" s="97">
        <f t="shared" ref="AB10:AB36" si="1">D10+F10+H10+J10+L10+N10+P10+R10+T10+V10+X10+Z10</f>
        <v>374</v>
      </c>
      <c r="AC10" s="97">
        <f t="shared" ref="AC10:AC36" si="2">AA10+AB10</f>
        <v>407</v>
      </c>
      <c r="AD10" s="1"/>
    </row>
    <row r="11" spans="2:30" s="3" customFormat="1" ht="13" customHeight="1">
      <c r="B11" s="83" t="s">
        <v>81</v>
      </c>
      <c r="C11" s="96">
        <v>3</v>
      </c>
      <c r="D11" s="96">
        <v>30</v>
      </c>
      <c r="E11" s="96">
        <v>3</v>
      </c>
      <c r="F11" s="96">
        <v>19</v>
      </c>
      <c r="G11" s="96">
        <v>3</v>
      </c>
      <c r="H11" s="96">
        <v>14</v>
      </c>
      <c r="I11" s="96">
        <v>1</v>
      </c>
      <c r="J11" s="96">
        <v>16</v>
      </c>
      <c r="K11" s="96">
        <v>5</v>
      </c>
      <c r="L11" s="96">
        <v>20</v>
      </c>
      <c r="M11" s="96">
        <v>4</v>
      </c>
      <c r="N11" s="96">
        <v>9</v>
      </c>
      <c r="O11" s="96">
        <v>2</v>
      </c>
      <c r="P11" s="96">
        <v>22</v>
      </c>
      <c r="Q11" s="96">
        <v>2</v>
      </c>
      <c r="R11" s="96">
        <v>17</v>
      </c>
      <c r="S11" s="96">
        <v>1</v>
      </c>
      <c r="T11" s="96">
        <v>18</v>
      </c>
      <c r="U11" s="96">
        <v>4</v>
      </c>
      <c r="V11" s="96">
        <v>9</v>
      </c>
      <c r="W11" s="96">
        <v>4</v>
      </c>
      <c r="X11" s="96">
        <v>19</v>
      </c>
      <c r="Y11" s="96">
        <v>2</v>
      </c>
      <c r="Z11" s="96">
        <v>21</v>
      </c>
      <c r="AA11" s="97">
        <f t="shared" si="0"/>
        <v>34</v>
      </c>
      <c r="AB11" s="97">
        <f t="shared" si="1"/>
        <v>214</v>
      </c>
      <c r="AC11" s="97">
        <f t="shared" si="2"/>
        <v>248</v>
      </c>
      <c r="AD11" s="1"/>
    </row>
    <row r="12" spans="2:30" s="3" customFormat="1" ht="13" customHeight="1">
      <c r="B12" s="83" t="s">
        <v>82</v>
      </c>
      <c r="C12" s="96">
        <v>0</v>
      </c>
      <c r="D12" s="96">
        <v>3</v>
      </c>
      <c r="E12" s="96">
        <v>1</v>
      </c>
      <c r="F12" s="96">
        <v>7</v>
      </c>
      <c r="G12" s="96">
        <v>0</v>
      </c>
      <c r="H12" s="96">
        <v>6</v>
      </c>
      <c r="I12" s="96">
        <v>1</v>
      </c>
      <c r="J12" s="96">
        <v>7</v>
      </c>
      <c r="K12" s="96">
        <v>0</v>
      </c>
      <c r="L12" s="96">
        <v>5</v>
      </c>
      <c r="M12" s="96">
        <v>0</v>
      </c>
      <c r="N12" s="96">
        <v>4</v>
      </c>
      <c r="O12" s="96">
        <v>0</v>
      </c>
      <c r="P12" s="96">
        <v>9</v>
      </c>
      <c r="Q12" s="96">
        <v>0</v>
      </c>
      <c r="R12" s="96">
        <v>7</v>
      </c>
      <c r="S12" s="96">
        <v>1</v>
      </c>
      <c r="T12" s="96">
        <v>6</v>
      </c>
      <c r="U12" s="96">
        <v>1</v>
      </c>
      <c r="V12" s="96">
        <v>8</v>
      </c>
      <c r="W12" s="96">
        <v>0</v>
      </c>
      <c r="X12" s="96">
        <v>7</v>
      </c>
      <c r="Y12" s="96">
        <v>0</v>
      </c>
      <c r="Z12" s="96">
        <v>4</v>
      </c>
      <c r="AA12" s="97">
        <f t="shared" si="0"/>
        <v>4</v>
      </c>
      <c r="AB12" s="97">
        <f t="shared" si="1"/>
        <v>73</v>
      </c>
      <c r="AC12" s="97">
        <f t="shared" si="2"/>
        <v>77</v>
      </c>
      <c r="AD12" s="1"/>
    </row>
    <row r="13" spans="2:30" s="3" customFormat="1" ht="13" customHeight="1">
      <c r="B13" s="83" t="s">
        <v>83</v>
      </c>
      <c r="C13" s="96">
        <v>9</v>
      </c>
      <c r="D13" s="96">
        <v>65</v>
      </c>
      <c r="E13" s="96">
        <v>8</v>
      </c>
      <c r="F13" s="96">
        <v>73</v>
      </c>
      <c r="G13" s="96">
        <v>9</v>
      </c>
      <c r="H13" s="96">
        <v>74</v>
      </c>
      <c r="I13" s="96">
        <v>6</v>
      </c>
      <c r="J13" s="96">
        <v>60</v>
      </c>
      <c r="K13" s="96">
        <v>11</v>
      </c>
      <c r="L13" s="96">
        <v>77</v>
      </c>
      <c r="M13" s="96">
        <v>10</v>
      </c>
      <c r="N13" s="96">
        <v>67</v>
      </c>
      <c r="O13" s="96">
        <v>7</v>
      </c>
      <c r="P13" s="96">
        <v>82</v>
      </c>
      <c r="Q13" s="96">
        <v>7</v>
      </c>
      <c r="R13" s="96">
        <v>69</v>
      </c>
      <c r="S13" s="96">
        <v>10</v>
      </c>
      <c r="T13" s="96">
        <v>67</v>
      </c>
      <c r="U13" s="96">
        <v>11</v>
      </c>
      <c r="V13" s="96">
        <v>73</v>
      </c>
      <c r="W13" s="96">
        <v>13</v>
      </c>
      <c r="X13" s="96">
        <v>81</v>
      </c>
      <c r="Y13" s="96">
        <v>9</v>
      </c>
      <c r="Z13" s="96">
        <v>54</v>
      </c>
      <c r="AA13" s="97">
        <f t="shared" si="0"/>
        <v>110</v>
      </c>
      <c r="AB13" s="97">
        <f t="shared" si="1"/>
        <v>842</v>
      </c>
      <c r="AC13" s="97">
        <f t="shared" si="2"/>
        <v>952</v>
      </c>
      <c r="AD13" s="1"/>
    </row>
    <row r="14" spans="2:30" s="3" customFormat="1" ht="13" customHeight="1">
      <c r="B14" s="83" t="s">
        <v>84</v>
      </c>
      <c r="C14" s="96">
        <v>4</v>
      </c>
      <c r="D14" s="96">
        <v>28</v>
      </c>
      <c r="E14" s="96">
        <v>4</v>
      </c>
      <c r="F14" s="96">
        <v>29</v>
      </c>
      <c r="G14" s="96">
        <v>3</v>
      </c>
      <c r="H14" s="96">
        <v>24</v>
      </c>
      <c r="I14" s="96">
        <v>4</v>
      </c>
      <c r="J14" s="96">
        <v>31</v>
      </c>
      <c r="K14" s="96">
        <v>4</v>
      </c>
      <c r="L14" s="96">
        <v>25</v>
      </c>
      <c r="M14" s="96">
        <v>1</v>
      </c>
      <c r="N14" s="96">
        <v>21</v>
      </c>
      <c r="O14" s="96">
        <v>6</v>
      </c>
      <c r="P14" s="96">
        <v>20</v>
      </c>
      <c r="Q14" s="96">
        <v>3</v>
      </c>
      <c r="R14" s="96">
        <v>23</v>
      </c>
      <c r="S14" s="96">
        <v>2</v>
      </c>
      <c r="T14" s="96">
        <v>10</v>
      </c>
      <c r="U14" s="96">
        <v>1</v>
      </c>
      <c r="V14" s="96">
        <v>16</v>
      </c>
      <c r="W14" s="96">
        <v>0</v>
      </c>
      <c r="X14" s="96">
        <v>26</v>
      </c>
      <c r="Y14" s="96">
        <v>1</v>
      </c>
      <c r="Z14" s="96">
        <v>26</v>
      </c>
      <c r="AA14" s="97">
        <f t="shared" si="0"/>
        <v>33</v>
      </c>
      <c r="AB14" s="97">
        <f t="shared" si="1"/>
        <v>279</v>
      </c>
      <c r="AC14" s="97">
        <f t="shared" si="2"/>
        <v>312</v>
      </c>
      <c r="AD14" s="1"/>
    </row>
    <row r="15" spans="2:30" s="3" customFormat="1" ht="13" customHeight="1">
      <c r="B15" s="83" t="s">
        <v>85</v>
      </c>
      <c r="C15" s="96">
        <v>0</v>
      </c>
      <c r="D15" s="96">
        <v>7</v>
      </c>
      <c r="E15" s="96">
        <v>0</v>
      </c>
      <c r="F15" s="96">
        <v>4</v>
      </c>
      <c r="G15" s="96">
        <v>3</v>
      </c>
      <c r="H15" s="96">
        <v>6</v>
      </c>
      <c r="I15" s="96">
        <v>2</v>
      </c>
      <c r="J15" s="96">
        <v>4</v>
      </c>
      <c r="K15" s="96">
        <v>1</v>
      </c>
      <c r="L15" s="96">
        <v>5</v>
      </c>
      <c r="M15" s="96">
        <v>3</v>
      </c>
      <c r="N15" s="96">
        <v>2</v>
      </c>
      <c r="O15" s="96">
        <v>1</v>
      </c>
      <c r="P15" s="96">
        <v>4</v>
      </c>
      <c r="Q15" s="96">
        <v>0</v>
      </c>
      <c r="R15" s="96">
        <v>5</v>
      </c>
      <c r="S15" s="96">
        <v>2</v>
      </c>
      <c r="T15" s="96">
        <v>3</v>
      </c>
      <c r="U15" s="96">
        <v>1</v>
      </c>
      <c r="V15" s="96">
        <v>4</v>
      </c>
      <c r="W15" s="96">
        <v>0</v>
      </c>
      <c r="X15" s="96">
        <v>5</v>
      </c>
      <c r="Y15" s="96">
        <v>1</v>
      </c>
      <c r="Z15" s="96">
        <v>3</v>
      </c>
      <c r="AA15" s="97">
        <f t="shared" si="0"/>
        <v>14</v>
      </c>
      <c r="AB15" s="97">
        <f t="shared" si="1"/>
        <v>52</v>
      </c>
      <c r="AC15" s="97">
        <f t="shared" si="2"/>
        <v>66</v>
      </c>
      <c r="AD15" s="1"/>
    </row>
    <row r="16" spans="2:30" s="3" customFormat="1" ht="13" customHeight="1">
      <c r="B16" s="83" t="s">
        <v>86</v>
      </c>
      <c r="C16" s="96">
        <v>2</v>
      </c>
      <c r="D16" s="96">
        <v>11</v>
      </c>
      <c r="E16" s="96">
        <v>2</v>
      </c>
      <c r="F16" s="96">
        <v>14</v>
      </c>
      <c r="G16" s="96">
        <v>2</v>
      </c>
      <c r="H16" s="96">
        <v>13</v>
      </c>
      <c r="I16" s="96">
        <v>1</v>
      </c>
      <c r="J16" s="96">
        <v>13</v>
      </c>
      <c r="K16" s="96">
        <v>2</v>
      </c>
      <c r="L16" s="96">
        <v>12</v>
      </c>
      <c r="M16" s="96">
        <v>1</v>
      </c>
      <c r="N16" s="96">
        <v>14</v>
      </c>
      <c r="O16" s="96">
        <v>1</v>
      </c>
      <c r="P16" s="96">
        <v>13</v>
      </c>
      <c r="Q16" s="96">
        <v>3</v>
      </c>
      <c r="R16" s="96">
        <v>10</v>
      </c>
      <c r="S16" s="96">
        <v>2</v>
      </c>
      <c r="T16" s="96">
        <v>12</v>
      </c>
      <c r="U16" s="96">
        <v>2</v>
      </c>
      <c r="V16" s="96">
        <v>12</v>
      </c>
      <c r="W16" s="96">
        <v>5</v>
      </c>
      <c r="X16" s="96">
        <v>11</v>
      </c>
      <c r="Y16" s="96">
        <v>2</v>
      </c>
      <c r="Z16" s="96">
        <v>18</v>
      </c>
      <c r="AA16" s="97">
        <f t="shared" si="0"/>
        <v>25</v>
      </c>
      <c r="AB16" s="97">
        <f t="shared" si="1"/>
        <v>153</v>
      </c>
      <c r="AC16" s="97">
        <f t="shared" si="2"/>
        <v>178</v>
      </c>
      <c r="AD16" s="1"/>
    </row>
    <row r="17" spans="2:29" s="3" customFormat="1" ht="13" customHeight="1">
      <c r="B17" s="83" t="s">
        <v>87</v>
      </c>
      <c r="C17" s="96">
        <v>1</v>
      </c>
      <c r="D17" s="96">
        <v>5</v>
      </c>
      <c r="E17" s="96">
        <v>0</v>
      </c>
      <c r="F17" s="96">
        <v>7</v>
      </c>
      <c r="G17" s="96">
        <v>1</v>
      </c>
      <c r="H17" s="96">
        <v>12</v>
      </c>
      <c r="I17" s="96">
        <v>2</v>
      </c>
      <c r="J17" s="96">
        <v>7</v>
      </c>
      <c r="K17" s="96">
        <v>1</v>
      </c>
      <c r="L17" s="96">
        <v>8</v>
      </c>
      <c r="M17" s="96">
        <v>1</v>
      </c>
      <c r="N17" s="96">
        <v>10</v>
      </c>
      <c r="O17" s="96">
        <v>1</v>
      </c>
      <c r="P17" s="96">
        <v>10</v>
      </c>
      <c r="Q17" s="96">
        <v>0</v>
      </c>
      <c r="R17" s="96">
        <v>10</v>
      </c>
      <c r="S17" s="96">
        <v>0</v>
      </c>
      <c r="T17" s="96">
        <v>11</v>
      </c>
      <c r="U17" s="96">
        <v>0</v>
      </c>
      <c r="V17" s="96">
        <v>8</v>
      </c>
      <c r="W17" s="96">
        <v>1</v>
      </c>
      <c r="X17" s="96">
        <v>4</v>
      </c>
      <c r="Y17" s="96">
        <v>0</v>
      </c>
      <c r="Z17" s="96">
        <v>10</v>
      </c>
      <c r="AA17" s="97">
        <f t="shared" si="0"/>
        <v>8</v>
      </c>
      <c r="AB17" s="97">
        <f t="shared" si="1"/>
        <v>102</v>
      </c>
      <c r="AC17" s="97">
        <f t="shared" si="2"/>
        <v>110</v>
      </c>
    </row>
    <row r="18" spans="2:29" s="3" customFormat="1" ht="13" customHeight="1">
      <c r="B18" s="83" t="s">
        <v>88</v>
      </c>
      <c r="C18" s="96">
        <v>4</v>
      </c>
      <c r="D18" s="96">
        <v>18</v>
      </c>
      <c r="E18" s="96">
        <v>5</v>
      </c>
      <c r="F18" s="96">
        <v>18</v>
      </c>
      <c r="G18" s="96">
        <v>3</v>
      </c>
      <c r="H18" s="96">
        <v>13</v>
      </c>
      <c r="I18" s="96">
        <v>4</v>
      </c>
      <c r="J18" s="96">
        <v>9</v>
      </c>
      <c r="K18" s="96">
        <v>2</v>
      </c>
      <c r="L18" s="96">
        <v>9</v>
      </c>
      <c r="M18" s="96">
        <v>2</v>
      </c>
      <c r="N18" s="96">
        <v>9</v>
      </c>
      <c r="O18" s="96">
        <v>5</v>
      </c>
      <c r="P18" s="96">
        <v>7</v>
      </c>
      <c r="Q18" s="96">
        <v>4</v>
      </c>
      <c r="R18" s="96">
        <v>7</v>
      </c>
      <c r="S18" s="96">
        <v>2</v>
      </c>
      <c r="T18" s="96">
        <v>9</v>
      </c>
      <c r="U18" s="96">
        <v>6</v>
      </c>
      <c r="V18" s="96">
        <v>4</v>
      </c>
      <c r="W18" s="96">
        <v>3</v>
      </c>
      <c r="X18" s="96">
        <v>7</v>
      </c>
      <c r="Y18" s="96">
        <v>5</v>
      </c>
      <c r="Z18" s="96">
        <v>8</v>
      </c>
      <c r="AA18" s="97">
        <f t="shared" si="0"/>
        <v>45</v>
      </c>
      <c r="AB18" s="97">
        <f t="shared" si="1"/>
        <v>118</v>
      </c>
      <c r="AC18" s="97">
        <f t="shared" si="2"/>
        <v>163</v>
      </c>
    </row>
    <row r="19" spans="2:29" s="3" customFormat="1" ht="13" customHeight="1">
      <c r="B19" s="83" t="s">
        <v>89</v>
      </c>
      <c r="C19" s="96">
        <v>0</v>
      </c>
      <c r="D19" s="96">
        <v>3</v>
      </c>
      <c r="E19" s="96">
        <v>0</v>
      </c>
      <c r="F19" s="96">
        <v>4</v>
      </c>
      <c r="G19" s="96">
        <v>0</v>
      </c>
      <c r="H19" s="96">
        <v>5</v>
      </c>
      <c r="I19" s="96">
        <v>0</v>
      </c>
      <c r="J19" s="96">
        <v>3</v>
      </c>
      <c r="K19" s="96">
        <v>0</v>
      </c>
      <c r="L19" s="96">
        <v>8</v>
      </c>
      <c r="M19" s="96">
        <v>0</v>
      </c>
      <c r="N19" s="96">
        <v>4</v>
      </c>
      <c r="O19" s="96">
        <v>0</v>
      </c>
      <c r="P19" s="96">
        <v>3</v>
      </c>
      <c r="Q19" s="96">
        <v>0</v>
      </c>
      <c r="R19" s="96">
        <v>5</v>
      </c>
      <c r="S19" s="96">
        <v>0</v>
      </c>
      <c r="T19" s="96">
        <v>4</v>
      </c>
      <c r="U19" s="96">
        <v>0</v>
      </c>
      <c r="V19" s="96">
        <v>5</v>
      </c>
      <c r="W19" s="96">
        <v>0</v>
      </c>
      <c r="X19" s="96">
        <v>4</v>
      </c>
      <c r="Y19" s="96">
        <v>0</v>
      </c>
      <c r="Z19" s="96">
        <v>5</v>
      </c>
      <c r="AA19" s="97">
        <f t="shared" si="0"/>
        <v>0</v>
      </c>
      <c r="AB19" s="97">
        <f t="shared" si="1"/>
        <v>53</v>
      </c>
      <c r="AC19" s="97">
        <f t="shared" si="2"/>
        <v>53</v>
      </c>
    </row>
    <row r="20" spans="2:29" s="3" customFormat="1" ht="13" customHeight="1">
      <c r="B20" s="83" t="s">
        <v>90</v>
      </c>
      <c r="C20" s="96">
        <v>1</v>
      </c>
      <c r="D20" s="96">
        <v>0</v>
      </c>
      <c r="E20" s="96">
        <v>1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1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1</v>
      </c>
      <c r="R20" s="96">
        <v>0</v>
      </c>
      <c r="S20" s="96">
        <v>0</v>
      </c>
      <c r="T20" s="96">
        <v>0</v>
      </c>
      <c r="U20" s="96">
        <v>1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7">
        <f t="shared" si="0"/>
        <v>5</v>
      </c>
      <c r="AB20" s="97">
        <f t="shared" si="1"/>
        <v>0</v>
      </c>
      <c r="AC20" s="97">
        <f t="shared" si="2"/>
        <v>5</v>
      </c>
    </row>
    <row r="21" spans="2:29" s="3" customFormat="1" ht="13" customHeight="1">
      <c r="B21" s="83" t="s">
        <v>91</v>
      </c>
      <c r="C21" s="96">
        <v>30</v>
      </c>
      <c r="D21" s="96">
        <v>40</v>
      </c>
      <c r="E21" s="96">
        <v>41</v>
      </c>
      <c r="F21" s="96">
        <v>45</v>
      </c>
      <c r="G21" s="96">
        <v>26</v>
      </c>
      <c r="H21" s="96">
        <v>45</v>
      </c>
      <c r="I21" s="96">
        <v>22</v>
      </c>
      <c r="J21" s="96">
        <v>42</v>
      </c>
      <c r="K21" s="96">
        <v>27</v>
      </c>
      <c r="L21" s="96">
        <v>52</v>
      </c>
      <c r="M21" s="96">
        <v>19</v>
      </c>
      <c r="N21" s="96">
        <v>36</v>
      </c>
      <c r="O21" s="96">
        <v>22</v>
      </c>
      <c r="P21" s="96">
        <v>56</v>
      </c>
      <c r="Q21" s="96">
        <v>20</v>
      </c>
      <c r="R21" s="96">
        <v>40</v>
      </c>
      <c r="S21" s="96">
        <v>24</v>
      </c>
      <c r="T21" s="96">
        <v>38</v>
      </c>
      <c r="U21" s="96">
        <v>26</v>
      </c>
      <c r="V21" s="96">
        <v>41</v>
      </c>
      <c r="W21" s="96">
        <v>27</v>
      </c>
      <c r="X21" s="96">
        <v>35</v>
      </c>
      <c r="Y21" s="96">
        <v>22</v>
      </c>
      <c r="Z21" s="96">
        <v>28</v>
      </c>
      <c r="AA21" s="97">
        <f t="shared" si="0"/>
        <v>306</v>
      </c>
      <c r="AB21" s="97">
        <f t="shared" si="1"/>
        <v>498</v>
      </c>
      <c r="AC21" s="97">
        <f t="shared" si="2"/>
        <v>804</v>
      </c>
    </row>
    <row r="22" spans="2:29" s="3" customFormat="1" ht="13" customHeight="1">
      <c r="B22" s="83" t="s">
        <v>92</v>
      </c>
      <c r="C22" s="96">
        <v>3</v>
      </c>
      <c r="D22" s="96">
        <v>58</v>
      </c>
      <c r="E22" s="96">
        <v>6</v>
      </c>
      <c r="F22" s="96">
        <v>64</v>
      </c>
      <c r="G22" s="96">
        <v>6</v>
      </c>
      <c r="H22" s="96">
        <v>53</v>
      </c>
      <c r="I22" s="96">
        <v>3</v>
      </c>
      <c r="J22" s="96">
        <v>27</v>
      </c>
      <c r="K22" s="96">
        <v>6</v>
      </c>
      <c r="L22" s="96">
        <v>32</v>
      </c>
      <c r="M22" s="96">
        <v>4</v>
      </c>
      <c r="N22" s="96">
        <v>33</v>
      </c>
      <c r="O22" s="96">
        <v>11</v>
      </c>
      <c r="P22" s="96">
        <v>30</v>
      </c>
      <c r="Q22" s="96">
        <v>6</v>
      </c>
      <c r="R22" s="96">
        <v>29</v>
      </c>
      <c r="S22" s="96">
        <v>10</v>
      </c>
      <c r="T22" s="96">
        <v>29</v>
      </c>
      <c r="U22" s="96">
        <v>4</v>
      </c>
      <c r="V22" s="96">
        <v>28</v>
      </c>
      <c r="W22" s="96">
        <v>8</v>
      </c>
      <c r="X22" s="96">
        <v>34</v>
      </c>
      <c r="Y22" s="96">
        <v>8</v>
      </c>
      <c r="Z22" s="96">
        <v>36</v>
      </c>
      <c r="AA22" s="97">
        <f t="shared" si="0"/>
        <v>75</v>
      </c>
      <c r="AB22" s="97">
        <f t="shared" si="1"/>
        <v>453</v>
      </c>
      <c r="AC22" s="97">
        <f t="shared" si="2"/>
        <v>528</v>
      </c>
    </row>
    <row r="23" spans="2:29" s="3" customFormat="1" ht="13" customHeight="1">
      <c r="B23" s="83" t="s">
        <v>93</v>
      </c>
      <c r="C23" s="96">
        <v>10</v>
      </c>
      <c r="D23" s="96">
        <v>78</v>
      </c>
      <c r="E23" s="96">
        <v>11</v>
      </c>
      <c r="F23" s="96">
        <v>77</v>
      </c>
      <c r="G23" s="96">
        <v>8</v>
      </c>
      <c r="H23" s="96">
        <v>64</v>
      </c>
      <c r="I23" s="96">
        <v>6</v>
      </c>
      <c r="J23" s="96">
        <v>70</v>
      </c>
      <c r="K23" s="96">
        <v>10</v>
      </c>
      <c r="L23" s="96">
        <v>78</v>
      </c>
      <c r="M23" s="96">
        <v>5</v>
      </c>
      <c r="N23" s="96">
        <v>55</v>
      </c>
      <c r="O23" s="96">
        <v>8</v>
      </c>
      <c r="P23" s="96">
        <v>71</v>
      </c>
      <c r="Q23" s="96">
        <v>7</v>
      </c>
      <c r="R23" s="96">
        <v>65</v>
      </c>
      <c r="S23" s="96">
        <v>5</v>
      </c>
      <c r="T23" s="96">
        <v>62</v>
      </c>
      <c r="U23" s="96">
        <v>8</v>
      </c>
      <c r="V23" s="96">
        <v>67</v>
      </c>
      <c r="W23" s="96">
        <v>8</v>
      </c>
      <c r="X23" s="96">
        <v>74</v>
      </c>
      <c r="Y23" s="96">
        <v>3</v>
      </c>
      <c r="Z23" s="96">
        <v>71</v>
      </c>
      <c r="AA23" s="97">
        <f t="shared" si="0"/>
        <v>89</v>
      </c>
      <c r="AB23" s="97">
        <f t="shared" si="1"/>
        <v>832</v>
      </c>
      <c r="AC23" s="97">
        <f t="shared" si="2"/>
        <v>921</v>
      </c>
    </row>
    <row r="24" spans="2:29" s="3" customFormat="1" ht="13" customHeight="1">
      <c r="B24" s="83" t="s">
        <v>94</v>
      </c>
      <c r="C24" s="96">
        <v>1</v>
      </c>
      <c r="D24" s="96">
        <v>19</v>
      </c>
      <c r="E24" s="96">
        <v>1</v>
      </c>
      <c r="F24" s="96">
        <v>15</v>
      </c>
      <c r="G24" s="96">
        <v>0</v>
      </c>
      <c r="H24" s="96">
        <v>16</v>
      </c>
      <c r="I24" s="96">
        <v>0</v>
      </c>
      <c r="J24" s="96">
        <v>17</v>
      </c>
      <c r="K24" s="96">
        <v>1</v>
      </c>
      <c r="L24" s="96">
        <v>19</v>
      </c>
      <c r="M24" s="96">
        <v>1</v>
      </c>
      <c r="N24" s="96">
        <v>17</v>
      </c>
      <c r="O24" s="96">
        <v>0</v>
      </c>
      <c r="P24" s="96">
        <v>22</v>
      </c>
      <c r="Q24" s="96">
        <v>1</v>
      </c>
      <c r="R24" s="96">
        <v>25</v>
      </c>
      <c r="S24" s="96">
        <v>2</v>
      </c>
      <c r="T24" s="96">
        <v>20</v>
      </c>
      <c r="U24" s="96">
        <v>1</v>
      </c>
      <c r="V24" s="96">
        <v>20</v>
      </c>
      <c r="W24" s="96">
        <v>0</v>
      </c>
      <c r="X24" s="96">
        <v>20</v>
      </c>
      <c r="Y24" s="96">
        <v>0</v>
      </c>
      <c r="Z24" s="96">
        <v>19</v>
      </c>
      <c r="AA24" s="97">
        <f t="shared" si="0"/>
        <v>8</v>
      </c>
      <c r="AB24" s="97">
        <f t="shared" si="1"/>
        <v>229</v>
      </c>
      <c r="AC24" s="97">
        <f t="shared" si="2"/>
        <v>237</v>
      </c>
    </row>
    <row r="25" spans="2:29" s="3" customFormat="1" ht="13" customHeight="1">
      <c r="B25" s="83" t="s">
        <v>95</v>
      </c>
      <c r="C25" s="96">
        <v>5</v>
      </c>
      <c r="D25" s="96">
        <v>5</v>
      </c>
      <c r="E25" s="96">
        <v>2</v>
      </c>
      <c r="F25" s="96">
        <v>5</v>
      </c>
      <c r="G25" s="96">
        <v>1</v>
      </c>
      <c r="H25" s="96">
        <v>5</v>
      </c>
      <c r="I25" s="96">
        <v>1</v>
      </c>
      <c r="J25" s="96">
        <v>1</v>
      </c>
      <c r="K25" s="96">
        <v>2</v>
      </c>
      <c r="L25" s="96">
        <v>2</v>
      </c>
      <c r="M25" s="96">
        <v>1</v>
      </c>
      <c r="N25" s="96">
        <v>0</v>
      </c>
      <c r="O25" s="96">
        <v>4</v>
      </c>
      <c r="P25" s="96">
        <v>3</v>
      </c>
      <c r="Q25" s="96">
        <v>1</v>
      </c>
      <c r="R25" s="96">
        <v>0</v>
      </c>
      <c r="S25" s="96">
        <v>11</v>
      </c>
      <c r="T25" s="96">
        <v>1</v>
      </c>
      <c r="U25" s="96">
        <v>4</v>
      </c>
      <c r="V25" s="96">
        <v>2</v>
      </c>
      <c r="W25" s="96">
        <v>4</v>
      </c>
      <c r="X25" s="96">
        <v>1</v>
      </c>
      <c r="Y25" s="96">
        <v>2</v>
      </c>
      <c r="Z25" s="96">
        <v>1</v>
      </c>
      <c r="AA25" s="97">
        <f t="shared" si="0"/>
        <v>38</v>
      </c>
      <c r="AB25" s="97">
        <f t="shared" si="1"/>
        <v>26</v>
      </c>
      <c r="AC25" s="97">
        <f t="shared" si="2"/>
        <v>64</v>
      </c>
    </row>
    <row r="26" spans="2:29" s="3" customFormat="1" ht="13" customHeight="1">
      <c r="B26" s="83" t="s">
        <v>96</v>
      </c>
      <c r="C26" s="96">
        <v>19</v>
      </c>
      <c r="D26" s="96">
        <v>31</v>
      </c>
      <c r="E26" s="96">
        <v>22</v>
      </c>
      <c r="F26" s="96">
        <v>27</v>
      </c>
      <c r="G26" s="96">
        <v>14</v>
      </c>
      <c r="H26" s="96">
        <v>33</v>
      </c>
      <c r="I26" s="96">
        <v>16</v>
      </c>
      <c r="J26" s="96">
        <v>25</v>
      </c>
      <c r="K26" s="96">
        <v>18</v>
      </c>
      <c r="L26" s="96">
        <v>28</v>
      </c>
      <c r="M26" s="96">
        <v>19</v>
      </c>
      <c r="N26" s="96">
        <v>20</v>
      </c>
      <c r="O26" s="96">
        <v>17</v>
      </c>
      <c r="P26" s="96">
        <v>25</v>
      </c>
      <c r="Q26" s="96">
        <v>14</v>
      </c>
      <c r="R26" s="96">
        <v>23</v>
      </c>
      <c r="S26" s="96">
        <v>14</v>
      </c>
      <c r="T26" s="96">
        <v>25</v>
      </c>
      <c r="U26" s="96">
        <v>17</v>
      </c>
      <c r="V26" s="96">
        <v>30</v>
      </c>
      <c r="W26" s="96">
        <v>15</v>
      </c>
      <c r="X26" s="96">
        <v>25</v>
      </c>
      <c r="Y26" s="96">
        <v>24</v>
      </c>
      <c r="Z26" s="96">
        <v>29</v>
      </c>
      <c r="AA26" s="97">
        <f t="shared" si="0"/>
        <v>209</v>
      </c>
      <c r="AB26" s="97">
        <f t="shared" si="1"/>
        <v>321</v>
      </c>
      <c r="AC26" s="97">
        <f t="shared" si="2"/>
        <v>530</v>
      </c>
    </row>
    <row r="27" spans="2:29" s="3" customFormat="1" ht="13" customHeight="1">
      <c r="B27" s="83" t="s">
        <v>97</v>
      </c>
      <c r="C27" s="96">
        <v>1</v>
      </c>
      <c r="D27" s="96">
        <v>26</v>
      </c>
      <c r="E27" s="96">
        <v>2</v>
      </c>
      <c r="F27" s="96">
        <v>24</v>
      </c>
      <c r="G27" s="96">
        <v>3</v>
      </c>
      <c r="H27" s="96">
        <v>31</v>
      </c>
      <c r="I27" s="96">
        <v>1</v>
      </c>
      <c r="J27" s="96">
        <v>24</v>
      </c>
      <c r="K27" s="96">
        <v>1</v>
      </c>
      <c r="L27" s="96">
        <v>30</v>
      </c>
      <c r="M27" s="96">
        <v>0</v>
      </c>
      <c r="N27" s="96">
        <v>25</v>
      </c>
      <c r="O27" s="96">
        <v>1</v>
      </c>
      <c r="P27" s="96">
        <v>29</v>
      </c>
      <c r="Q27" s="96">
        <v>1</v>
      </c>
      <c r="R27" s="96">
        <v>19</v>
      </c>
      <c r="S27" s="96">
        <v>0</v>
      </c>
      <c r="T27" s="96">
        <v>26</v>
      </c>
      <c r="U27" s="96">
        <v>1</v>
      </c>
      <c r="V27" s="96">
        <v>29</v>
      </c>
      <c r="W27" s="96">
        <v>0</v>
      </c>
      <c r="X27" s="96">
        <v>32</v>
      </c>
      <c r="Y27" s="96">
        <v>0</v>
      </c>
      <c r="Z27" s="96">
        <v>30</v>
      </c>
      <c r="AA27" s="97">
        <f t="shared" si="0"/>
        <v>11</v>
      </c>
      <c r="AB27" s="97">
        <f t="shared" si="1"/>
        <v>325</v>
      </c>
      <c r="AC27" s="97">
        <f t="shared" si="2"/>
        <v>336</v>
      </c>
    </row>
    <row r="28" spans="2:29" s="3" customFormat="1" ht="13" customHeight="1">
      <c r="B28" s="83" t="s">
        <v>98</v>
      </c>
      <c r="C28" s="96">
        <v>0</v>
      </c>
      <c r="D28" s="96">
        <v>3</v>
      </c>
      <c r="E28" s="96">
        <v>0</v>
      </c>
      <c r="F28" s="96">
        <v>1</v>
      </c>
      <c r="G28" s="96">
        <v>0</v>
      </c>
      <c r="H28" s="96">
        <v>1</v>
      </c>
      <c r="I28" s="96">
        <v>0</v>
      </c>
      <c r="J28" s="96">
        <v>3</v>
      </c>
      <c r="K28" s="96">
        <v>0</v>
      </c>
      <c r="L28" s="96">
        <v>2</v>
      </c>
      <c r="M28" s="96">
        <v>0</v>
      </c>
      <c r="N28" s="96">
        <v>1</v>
      </c>
      <c r="O28" s="96">
        <v>0</v>
      </c>
      <c r="P28" s="96">
        <v>2</v>
      </c>
      <c r="Q28" s="96">
        <v>0</v>
      </c>
      <c r="R28" s="96">
        <v>2</v>
      </c>
      <c r="S28" s="96">
        <v>0</v>
      </c>
      <c r="T28" s="96">
        <v>2</v>
      </c>
      <c r="U28" s="96">
        <v>0</v>
      </c>
      <c r="V28" s="96">
        <v>1</v>
      </c>
      <c r="W28" s="96">
        <v>0</v>
      </c>
      <c r="X28" s="96">
        <v>2</v>
      </c>
      <c r="Y28" s="96">
        <v>0</v>
      </c>
      <c r="Z28" s="96">
        <v>2</v>
      </c>
      <c r="AA28" s="97">
        <f t="shared" ref="AA28:AA35" si="3">C28+E28+G28+I28+K28+M28+O28+Q28+S28+U28+W28+Y28</f>
        <v>0</v>
      </c>
      <c r="AB28" s="97">
        <f t="shared" ref="AB28:AB35" si="4">D28+F28+H28+J28+L28+N28+P28+R28+T28+V28+X28+Z28</f>
        <v>22</v>
      </c>
      <c r="AC28" s="97">
        <f t="shared" ref="AC28:AC35" si="5">AA28+AB28</f>
        <v>22</v>
      </c>
    </row>
    <row r="29" spans="2:29" s="3" customFormat="1" ht="13" customHeight="1">
      <c r="B29" s="83" t="s">
        <v>140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1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7">
        <f t="shared" si="3"/>
        <v>0</v>
      </c>
      <c r="AB29" s="97">
        <f t="shared" si="4"/>
        <v>1</v>
      </c>
      <c r="AC29" s="97">
        <f t="shared" si="5"/>
        <v>1</v>
      </c>
    </row>
    <row r="30" spans="2:29" s="3" customFormat="1" ht="13" customHeight="1">
      <c r="B30" s="83" t="s">
        <v>99</v>
      </c>
      <c r="C30" s="96">
        <v>3</v>
      </c>
      <c r="D30" s="96">
        <v>3</v>
      </c>
      <c r="E30" s="96">
        <v>3</v>
      </c>
      <c r="F30" s="96">
        <v>5</v>
      </c>
      <c r="G30" s="96">
        <v>4</v>
      </c>
      <c r="H30" s="96">
        <v>4</v>
      </c>
      <c r="I30" s="96">
        <v>2</v>
      </c>
      <c r="J30" s="96">
        <v>3</v>
      </c>
      <c r="K30" s="96">
        <v>2</v>
      </c>
      <c r="L30" s="96">
        <v>4</v>
      </c>
      <c r="M30" s="96">
        <v>3</v>
      </c>
      <c r="N30" s="96">
        <v>1</v>
      </c>
      <c r="O30" s="96">
        <v>3</v>
      </c>
      <c r="P30" s="96">
        <v>4</v>
      </c>
      <c r="Q30" s="96">
        <v>2</v>
      </c>
      <c r="R30" s="96">
        <v>3</v>
      </c>
      <c r="S30" s="96">
        <v>3</v>
      </c>
      <c r="T30" s="96">
        <v>1</v>
      </c>
      <c r="U30" s="96">
        <v>2</v>
      </c>
      <c r="V30" s="96">
        <v>3</v>
      </c>
      <c r="W30" s="96">
        <v>3</v>
      </c>
      <c r="X30" s="96">
        <v>1</v>
      </c>
      <c r="Y30" s="96">
        <v>3</v>
      </c>
      <c r="Z30" s="96">
        <v>3</v>
      </c>
      <c r="AA30" s="97">
        <f t="shared" si="3"/>
        <v>33</v>
      </c>
      <c r="AB30" s="97">
        <f t="shared" si="4"/>
        <v>35</v>
      </c>
      <c r="AC30" s="97">
        <f t="shared" si="5"/>
        <v>68</v>
      </c>
    </row>
    <row r="31" spans="2:29" s="3" customFormat="1" ht="13" customHeight="1">
      <c r="B31" s="83" t="s">
        <v>100</v>
      </c>
      <c r="C31" s="96">
        <v>2</v>
      </c>
      <c r="D31" s="96">
        <v>11</v>
      </c>
      <c r="E31" s="96">
        <v>3</v>
      </c>
      <c r="F31" s="96">
        <v>17</v>
      </c>
      <c r="G31" s="96">
        <v>2</v>
      </c>
      <c r="H31" s="96">
        <v>9</v>
      </c>
      <c r="I31" s="96">
        <v>4</v>
      </c>
      <c r="J31" s="96">
        <v>6</v>
      </c>
      <c r="K31" s="96">
        <v>4</v>
      </c>
      <c r="L31" s="96">
        <v>7</v>
      </c>
      <c r="M31" s="96">
        <v>2</v>
      </c>
      <c r="N31" s="96">
        <v>2</v>
      </c>
      <c r="O31" s="96">
        <v>2</v>
      </c>
      <c r="P31" s="96">
        <v>9</v>
      </c>
      <c r="Q31" s="96">
        <v>4</v>
      </c>
      <c r="R31" s="96">
        <v>12</v>
      </c>
      <c r="S31" s="96">
        <v>7</v>
      </c>
      <c r="T31" s="96">
        <v>10</v>
      </c>
      <c r="U31" s="96">
        <v>6</v>
      </c>
      <c r="V31" s="96">
        <v>6</v>
      </c>
      <c r="W31" s="96">
        <v>2</v>
      </c>
      <c r="X31" s="96">
        <v>8</v>
      </c>
      <c r="Y31" s="96">
        <v>2</v>
      </c>
      <c r="Z31" s="96">
        <v>6</v>
      </c>
      <c r="AA31" s="97">
        <f t="shared" si="3"/>
        <v>40</v>
      </c>
      <c r="AB31" s="97">
        <f t="shared" si="4"/>
        <v>103</v>
      </c>
      <c r="AC31" s="97">
        <f t="shared" si="5"/>
        <v>143</v>
      </c>
    </row>
    <row r="32" spans="2:29" s="3" customFormat="1" ht="13" customHeight="1">
      <c r="B32" s="83" t="s">
        <v>145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1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7">
        <f t="shared" si="3"/>
        <v>1</v>
      </c>
      <c r="AB32" s="97">
        <f t="shared" si="4"/>
        <v>0</v>
      </c>
      <c r="AC32" s="97">
        <f t="shared" si="5"/>
        <v>1</v>
      </c>
    </row>
    <row r="33" spans="2:29" s="3" customFormat="1" ht="13" customHeight="1">
      <c r="B33" s="83" t="s">
        <v>101</v>
      </c>
      <c r="C33" s="96">
        <v>4</v>
      </c>
      <c r="D33" s="96">
        <v>0</v>
      </c>
      <c r="E33" s="96">
        <v>2</v>
      </c>
      <c r="F33" s="96">
        <v>2</v>
      </c>
      <c r="G33" s="96">
        <v>4</v>
      </c>
      <c r="H33" s="96">
        <v>0</v>
      </c>
      <c r="I33" s="96">
        <v>2</v>
      </c>
      <c r="J33" s="96">
        <v>1</v>
      </c>
      <c r="K33" s="96">
        <v>2</v>
      </c>
      <c r="L33" s="96">
        <v>2</v>
      </c>
      <c r="M33" s="96">
        <v>0</v>
      </c>
      <c r="N33" s="96">
        <v>2</v>
      </c>
      <c r="O33" s="96">
        <v>5</v>
      </c>
      <c r="P33" s="96">
        <v>0</v>
      </c>
      <c r="Q33" s="96">
        <v>3</v>
      </c>
      <c r="R33" s="96">
        <v>2</v>
      </c>
      <c r="S33" s="96">
        <v>5</v>
      </c>
      <c r="T33" s="96">
        <v>0</v>
      </c>
      <c r="U33" s="96">
        <v>2</v>
      </c>
      <c r="V33" s="96">
        <v>1</v>
      </c>
      <c r="W33" s="96">
        <v>13</v>
      </c>
      <c r="X33" s="96">
        <v>0</v>
      </c>
      <c r="Y33" s="96">
        <v>2</v>
      </c>
      <c r="Z33" s="96">
        <v>0</v>
      </c>
      <c r="AA33" s="97">
        <f t="shared" si="3"/>
        <v>44</v>
      </c>
      <c r="AB33" s="97">
        <f t="shared" si="4"/>
        <v>10</v>
      </c>
      <c r="AC33" s="97">
        <f t="shared" si="5"/>
        <v>54</v>
      </c>
    </row>
    <row r="34" spans="2:29" s="3" customFormat="1" ht="13" customHeight="1">
      <c r="B34" s="83" t="s">
        <v>133</v>
      </c>
      <c r="C34" s="96">
        <v>7</v>
      </c>
      <c r="D34" s="96">
        <v>0</v>
      </c>
      <c r="E34" s="96">
        <v>9</v>
      </c>
      <c r="F34" s="96">
        <v>0</v>
      </c>
      <c r="G34" s="96">
        <v>0</v>
      </c>
      <c r="H34" s="96">
        <v>5</v>
      </c>
      <c r="I34" s="96">
        <v>0</v>
      </c>
      <c r="J34" s="96">
        <v>0</v>
      </c>
      <c r="K34" s="96">
        <v>21</v>
      </c>
      <c r="L34" s="96">
        <v>0</v>
      </c>
      <c r="M34" s="96">
        <v>21</v>
      </c>
      <c r="N34" s="96">
        <v>0</v>
      </c>
      <c r="O34" s="96">
        <v>2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4</v>
      </c>
      <c r="V34" s="96">
        <v>0</v>
      </c>
      <c r="W34" s="96">
        <v>3</v>
      </c>
      <c r="X34" s="96">
        <v>0</v>
      </c>
      <c r="Y34" s="96">
        <v>4</v>
      </c>
      <c r="Z34" s="96">
        <v>0</v>
      </c>
      <c r="AA34" s="97">
        <f t="shared" si="3"/>
        <v>71</v>
      </c>
      <c r="AB34" s="97">
        <f t="shared" si="4"/>
        <v>5</v>
      </c>
      <c r="AC34" s="97">
        <f t="shared" si="5"/>
        <v>76</v>
      </c>
    </row>
    <row r="35" spans="2:29" s="3" customFormat="1" ht="13" customHeight="1">
      <c r="B35" s="83" t="s">
        <v>102</v>
      </c>
      <c r="C35" s="96">
        <v>23</v>
      </c>
      <c r="D35" s="96">
        <v>29</v>
      </c>
      <c r="E35" s="96">
        <v>59</v>
      </c>
      <c r="F35" s="96">
        <v>37</v>
      </c>
      <c r="G35" s="96">
        <v>24</v>
      </c>
      <c r="H35" s="96">
        <v>25</v>
      </c>
      <c r="I35" s="96">
        <v>15</v>
      </c>
      <c r="J35" s="96">
        <v>4</v>
      </c>
      <c r="K35" s="96">
        <v>16</v>
      </c>
      <c r="L35" s="96">
        <v>5</v>
      </c>
      <c r="M35" s="96">
        <v>6</v>
      </c>
      <c r="N35" s="96">
        <v>7</v>
      </c>
      <c r="O35" s="96">
        <v>10</v>
      </c>
      <c r="P35" s="96">
        <v>7</v>
      </c>
      <c r="Q35" s="96">
        <v>15</v>
      </c>
      <c r="R35" s="96">
        <v>2</v>
      </c>
      <c r="S35" s="96">
        <v>11</v>
      </c>
      <c r="T35" s="96">
        <v>5</v>
      </c>
      <c r="U35" s="96">
        <v>16</v>
      </c>
      <c r="V35" s="96">
        <v>12</v>
      </c>
      <c r="W35" s="96">
        <v>15</v>
      </c>
      <c r="X35" s="96">
        <v>10</v>
      </c>
      <c r="Y35" s="96">
        <v>12</v>
      </c>
      <c r="Z35" s="96">
        <v>9</v>
      </c>
      <c r="AA35" s="97">
        <f t="shared" si="3"/>
        <v>222</v>
      </c>
      <c r="AB35" s="97">
        <f t="shared" si="4"/>
        <v>152</v>
      </c>
      <c r="AC35" s="97">
        <f t="shared" si="5"/>
        <v>374</v>
      </c>
    </row>
    <row r="36" spans="2:29" s="3" customFormat="1" ht="13" customHeight="1">
      <c r="B36" s="83" t="s">
        <v>103</v>
      </c>
      <c r="C36" s="96">
        <v>0</v>
      </c>
      <c r="D36" s="96">
        <v>5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7">
        <f t="shared" si="0"/>
        <v>0</v>
      </c>
      <c r="AB36" s="97">
        <f t="shared" si="1"/>
        <v>5</v>
      </c>
      <c r="AC36" s="97">
        <f t="shared" si="2"/>
        <v>5</v>
      </c>
    </row>
    <row r="37" spans="2:29" s="3" customFormat="1" ht="13" customHeight="1">
      <c r="B37" s="87" t="s">
        <v>13</v>
      </c>
      <c r="C37" s="2">
        <f t="shared" ref="C37:AC37" si="6">SUM(C9:C36)</f>
        <v>137</v>
      </c>
      <c r="D37" s="2">
        <f t="shared" si="6"/>
        <v>545</v>
      </c>
      <c r="E37" s="2">
        <f t="shared" si="6"/>
        <v>192</v>
      </c>
      <c r="F37" s="2">
        <f t="shared" si="6"/>
        <v>558</v>
      </c>
      <c r="G37" s="2">
        <f t="shared" si="6"/>
        <v>121</v>
      </c>
      <c r="H37" s="2">
        <f t="shared" si="6"/>
        <v>514</v>
      </c>
      <c r="I37" s="2">
        <f t="shared" si="6"/>
        <v>99</v>
      </c>
      <c r="J37" s="2">
        <f t="shared" si="6"/>
        <v>428</v>
      </c>
      <c r="K37" s="2">
        <f t="shared" si="6"/>
        <v>143</v>
      </c>
      <c r="L37" s="2">
        <f t="shared" si="6"/>
        <v>484</v>
      </c>
      <c r="M37" s="2">
        <f t="shared" si="6"/>
        <v>108</v>
      </c>
      <c r="N37" s="2">
        <f t="shared" si="6"/>
        <v>384</v>
      </c>
      <c r="O37" s="2">
        <f t="shared" si="6"/>
        <v>113</v>
      </c>
      <c r="P37" s="2">
        <f t="shared" si="6"/>
        <v>472</v>
      </c>
      <c r="Q37" s="2">
        <f t="shared" si="6"/>
        <v>100</v>
      </c>
      <c r="R37" s="2">
        <f t="shared" si="6"/>
        <v>417</v>
      </c>
      <c r="S37" s="2">
        <f t="shared" si="6"/>
        <v>117</v>
      </c>
      <c r="T37" s="2">
        <f t="shared" si="6"/>
        <v>407</v>
      </c>
      <c r="U37" s="2">
        <f t="shared" si="6"/>
        <v>123</v>
      </c>
      <c r="V37" s="2">
        <f t="shared" si="6"/>
        <v>435</v>
      </c>
      <c r="W37" s="2">
        <f t="shared" si="6"/>
        <v>130</v>
      </c>
      <c r="X37" s="2">
        <f t="shared" si="6"/>
        <v>463</v>
      </c>
      <c r="Y37" s="2">
        <f t="shared" si="6"/>
        <v>108</v>
      </c>
      <c r="Z37" s="2">
        <f t="shared" si="6"/>
        <v>438</v>
      </c>
      <c r="AA37" s="2">
        <f t="shared" si="6"/>
        <v>1491</v>
      </c>
      <c r="AB37" s="2">
        <f t="shared" si="6"/>
        <v>5545</v>
      </c>
      <c r="AC37" s="2">
        <f t="shared" si="6"/>
        <v>7036</v>
      </c>
    </row>
    <row r="38" spans="2:29" s="3" customFormat="1" ht="13" customHeight="1"/>
    <row r="39" spans="2:29" s="3" customFormat="1">
      <c r="B39" s="28" t="s">
        <v>135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1" spans="2:29" s="3" customFormat="1">
      <c r="AA41" s="98">
        <f>AA37/AC37</f>
        <v>0.21191017623649802</v>
      </c>
      <c r="AB41" s="98">
        <f>AB37/AC37</f>
        <v>0.78808982376350201</v>
      </c>
      <c r="AC41" s="99"/>
    </row>
  </sheetData>
  <mergeCells count="16">
    <mergeCell ref="B39:AC39"/>
    <mergeCell ref="AA7:AB7"/>
    <mergeCell ref="AC7:AC8"/>
    <mergeCell ref="B7:B8"/>
    <mergeCell ref="S7:T7"/>
    <mergeCell ref="U7:V7"/>
    <mergeCell ref="W7:X7"/>
    <mergeCell ref="Y7:Z7"/>
    <mergeCell ref="K7:L7"/>
    <mergeCell ref="M7:N7"/>
    <mergeCell ref="O7:P7"/>
    <mergeCell ref="Q7:R7"/>
    <mergeCell ref="C7:D7"/>
    <mergeCell ref="E7:F7"/>
    <mergeCell ref="G7:H7"/>
    <mergeCell ref="I7:J7"/>
  </mergeCells>
  <phoneticPr fontId="0" type="noConversion"/>
  <printOptions horizontalCentered="1" verticalCentered="1"/>
  <pageMargins left="0.19685039370078741" right="0.15748031496062992" top="0.19685039370078741" bottom="0.19685039370078741" header="0" footer="0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2:K15"/>
  <sheetViews>
    <sheetView workbookViewId="0">
      <selection activeCell="R23" sqref="R23"/>
    </sheetView>
  </sheetViews>
  <sheetFormatPr baseColWidth="10" defaultRowHeight="13"/>
  <cols>
    <col min="1" max="1" width="4.83203125" style="6" customWidth="1"/>
    <col min="2" max="2" width="10.83203125" style="5"/>
    <col min="3" max="3" width="10.33203125" style="5" bestFit="1" customWidth="1"/>
    <col min="4" max="4" width="13" style="5" bestFit="1" customWidth="1"/>
    <col min="5" max="5" width="6.6640625" style="5" bestFit="1" customWidth="1"/>
    <col min="6" max="16384" width="10.83203125" style="6"/>
  </cols>
  <sheetData>
    <row r="2" spans="2:11" ht="18">
      <c r="B2" s="60" t="s">
        <v>18</v>
      </c>
      <c r="C2" s="60" t="s">
        <v>118</v>
      </c>
      <c r="D2" s="60" t="s">
        <v>119</v>
      </c>
      <c r="E2" s="60" t="s">
        <v>13</v>
      </c>
      <c r="K2" s="7" t="s">
        <v>161</v>
      </c>
    </row>
    <row r="3" spans="2:11" ht="18">
      <c r="B3" s="5" t="s">
        <v>1</v>
      </c>
      <c r="C3" s="5">
        <f>'CUADRO 2.4'!C37</f>
        <v>137</v>
      </c>
      <c r="D3" s="5">
        <f>'CUADRO 2.4'!D37</f>
        <v>545</v>
      </c>
      <c r="E3" s="9">
        <f t="shared" ref="E3:E14" si="0">C3+D3</f>
        <v>682</v>
      </c>
      <c r="K3" s="7" t="s">
        <v>147</v>
      </c>
    </row>
    <row r="4" spans="2:11">
      <c r="B4" s="5" t="s">
        <v>2</v>
      </c>
      <c r="C4" s="5">
        <f>'CUADRO 2.4'!E37</f>
        <v>192</v>
      </c>
      <c r="D4" s="5">
        <f>'CUADRO 2.4'!F37</f>
        <v>558</v>
      </c>
      <c r="E4" s="9">
        <f t="shared" si="0"/>
        <v>750</v>
      </c>
    </row>
    <row r="5" spans="2:11">
      <c r="B5" s="5" t="s">
        <v>3</v>
      </c>
      <c r="C5" s="5">
        <f>'CUADRO 2.4'!G37</f>
        <v>121</v>
      </c>
      <c r="D5" s="5">
        <f>'CUADRO 2.4'!H37</f>
        <v>514</v>
      </c>
      <c r="E5" s="9">
        <f t="shared" si="0"/>
        <v>635</v>
      </c>
    </row>
    <row r="6" spans="2:11">
      <c r="B6" s="5" t="s">
        <v>4</v>
      </c>
      <c r="C6" s="5">
        <f>'CUADRO 2.4'!I37</f>
        <v>99</v>
      </c>
      <c r="D6" s="5">
        <f>'CUADRO 2.4'!J37</f>
        <v>428</v>
      </c>
      <c r="E6" s="9">
        <f t="shared" si="0"/>
        <v>527</v>
      </c>
    </row>
    <row r="7" spans="2:11">
      <c r="B7" s="5" t="s">
        <v>5</v>
      </c>
      <c r="C7" s="5">
        <f>'CUADRO 2.4'!K37</f>
        <v>143</v>
      </c>
      <c r="D7" s="5">
        <f>'CUADRO 2.4'!L37</f>
        <v>484</v>
      </c>
      <c r="E7" s="9">
        <f t="shared" si="0"/>
        <v>627</v>
      </c>
    </row>
    <row r="8" spans="2:11">
      <c r="B8" s="5" t="s">
        <v>6</v>
      </c>
      <c r="C8" s="5">
        <f>'CUADRO 2.4'!M37</f>
        <v>108</v>
      </c>
      <c r="D8" s="5">
        <f>'CUADRO 2.4'!N37</f>
        <v>384</v>
      </c>
      <c r="E8" s="9">
        <f t="shared" si="0"/>
        <v>492</v>
      </c>
    </row>
    <row r="9" spans="2:11">
      <c r="B9" s="5" t="s">
        <v>7</v>
      </c>
      <c r="C9" s="5">
        <f>'CUADRO 2.4'!O37</f>
        <v>113</v>
      </c>
      <c r="D9" s="5">
        <f>'CUADRO 2.4'!P37</f>
        <v>472</v>
      </c>
      <c r="E9" s="9">
        <f t="shared" si="0"/>
        <v>585</v>
      </c>
    </row>
    <row r="10" spans="2:11">
      <c r="B10" s="5" t="s">
        <v>8</v>
      </c>
      <c r="C10" s="5">
        <f>'CUADRO 2.4'!Q37</f>
        <v>100</v>
      </c>
      <c r="D10" s="5">
        <f>'CUADRO 2.4'!R37</f>
        <v>417</v>
      </c>
      <c r="E10" s="9">
        <f t="shared" si="0"/>
        <v>517</v>
      </c>
    </row>
    <row r="11" spans="2:11">
      <c r="B11" s="5" t="s">
        <v>9</v>
      </c>
      <c r="C11" s="5">
        <f>'CUADRO 2.4'!S37</f>
        <v>117</v>
      </c>
      <c r="D11" s="5">
        <f>'CUADRO 2.4'!T37</f>
        <v>407</v>
      </c>
      <c r="E11" s="9">
        <f t="shared" si="0"/>
        <v>524</v>
      </c>
    </row>
    <row r="12" spans="2:11">
      <c r="B12" s="5" t="s">
        <v>10</v>
      </c>
      <c r="C12" s="5">
        <f>'CUADRO 2.4'!U37</f>
        <v>123</v>
      </c>
      <c r="D12" s="5">
        <f>'CUADRO 2.4'!V37</f>
        <v>435</v>
      </c>
      <c r="E12" s="9">
        <f t="shared" si="0"/>
        <v>558</v>
      </c>
    </row>
    <row r="13" spans="2:11">
      <c r="B13" s="5" t="s">
        <v>11</v>
      </c>
      <c r="C13" s="5">
        <f>'CUADRO 2.4'!W37</f>
        <v>130</v>
      </c>
      <c r="D13" s="5">
        <f>'CUADRO 2.4'!X37</f>
        <v>463</v>
      </c>
      <c r="E13" s="9">
        <f t="shared" si="0"/>
        <v>593</v>
      </c>
    </row>
    <row r="14" spans="2:11">
      <c r="B14" s="5" t="s">
        <v>12</v>
      </c>
      <c r="C14" s="5">
        <f>'CUADRO 2.4'!Y37</f>
        <v>108</v>
      </c>
      <c r="D14" s="5">
        <f>'CUADRO 2.4'!Z37</f>
        <v>438</v>
      </c>
      <c r="E14" s="9">
        <f t="shared" si="0"/>
        <v>546</v>
      </c>
    </row>
    <row r="15" spans="2:11">
      <c r="B15" s="5" t="s">
        <v>13</v>
      </c>
      <c r="C15" s="9">
        <f>SUM(C3:C14)</f>
        <v>1491</v>
      </c>
      <c r="D15" s="9">
        <f>SUM(D3:D14)</f>
        <v>5545</v>
      </c>
      <c r="E15" s="9">
        <f>SUM(E3:E14)</f>
        <v>7036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22</vt:i4>
      </vt:variant>
    </vt:vector>
  </HeadingPairs>
  <TitlesOfParts>
    <vt:vector size="44" baseType="lpstr">
      <vt:lpstr>CUADRO 2.1</vt:lpstr>
      <vt:lpstr>GRAFICO1</vt:lpstr>
      <vt:lpstr>GRAFICO2</vt:lpstr>
      <vt:lpstr>CUADRO 2.2</vt:lpstr>
      <vt:lpstr>CUADRO 2.3</vt:lpstr>
      <vt:lpstr>GRAFICO3</vt:lpstr>
      <vt:lpstr>GRAFICO4</vt:lpstr>
      <vt:lpstr>CUADRO 2.4</vt:lpstr>
      <vt:lpstr>GRAFICO5</vt:lpstr>
      <vt:lpstr>GRAFICO6</vt:lpstr>
      <vt:lpstr>CUADRO 2.5</vt:lpstr>
      <vt:lpstr>GRAFICO7</vt:lpstr>
      <vt:lpstr>GRAFICO8</vt:lpstr>
      <vt:lpstr>CUADRO 2.6</vt:lpstr>
      <vt:lpstr>CUADRO 2.7</vt:lpstr>
      <vt:lpstr>GRAFICO9</vt:lpstr>
      <vt:lpstr>GRAFICO10</vt:lpstr>
      <vt:lpstr>CUADRO 2.8</vt:lpstr>
      <vt:lpstr>CUADRO 2.9</vt:lpstr>
      <vt:lpstr>GRAFICO11</vt:lpstr>
      <vt:lpstr>CUADRO 2.10</vt:lpstr>
      <vt:lpstr>GRAFICO12</vt:lpstr>
      <vt:lpstr>'CUADRO 2.1'!Área_de_impresión</vt:lpstr>
      <vt:lpstr>'CUADRO 2.10'!Área_de_impresión</vt:lpstr>
      <vt:lpstr>'CUADRO 2.2'!Área_de_impresión</vt:lpstr>
      <vt:lpstr>'CUADRO 2.3'!Área_de_impresión</vt:lpstr>
      <vt:lpstr>'CUADRO 2.4'!Área_de_impresión</vt:lpstr>
      <vt:lpstr>'CUADRO 2.5'!Área_de_impresión</vt:lpstr>
      <vt:lpstr>'CUADRO 2.6'!Área_de_impresión</vt:lpstr>
      <vt:lpstr>'CUADRO 2.7'!Área_de_impresión</vt:lpstr>
      <vt:lpstr>'CUADRO 2.8'!Área_de_impresión</vt:lpstr>
      <vt:lpstr>'CUADRO 2.9'!Área_de_impresión</vt:lpstr>
      <vt:lpstr>GRAFICO1!Área_de_impresión</vt:lpstr>
      <vt:lpstr>GRAFICO10!Área_de_impresión</vt:lpstr>
      <vt:lpstr>GRAFICO11!Área_de_impresión</vt:lpstr>
      <vt:lpstr>GRAFICO12!Área_de_impresión</vt:lpstr>
      <vt:lpstr>GRAFICO2!Área_de_impresión</vt:lpstr>
      <vt:lpstr>GRAFICO3!Área_de_impresión</vt:lpstr>
      <vt:lpstr>GRAFICO4!Área_de_impresión</vt:lpstr>
      <vt:lpstr>GRAFICO5!Área_de_impresión</vt:lpstr>
      <vt:lpstr>GRAFICO6!Área_de_impresión</vt:lpstr>
      <vt:lpstr>GRAFICO7!Área_de_impresión</vt:lpstr>
      <vt:lpstr>GRAFICO8!Área_de_impresión</vt:lpstr>
      <vt:lpstr>GRAFICO9!Área_de_impresión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sletelier</dc:creator>
  <cp:lastModifiedBy>Marjorie Campos Gómez</cp:lastModifiedBy>
  <cp:lastPrinted>2015-06-08T13:42:30Z</cp:lastPrinted>
  <dcterms:created xsi:type="dcterms:W3CDTF">2012-06-06T20:10:31Z</dcterms:created>
  <dcterms:modified xsi:type="dcterms:W3CDTF">2021-06-30T18:27:55Z</dcterms:modified>
</cp:coreProperties>
</file>