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3"/>
  <workbookPr date1904="1"/>
  <mc:AlternateContent xmlns:mc="http://schemas.openxmlformats.org/markup-compatibility/2006">
    <mc:Choice Requires="x15">
      <x15ac:absPath xmlns:x15ac="http://schemas.microsoft.com/office/spreadsheetml/2010/11/ac" url="/Users/maiomac/Desktop/MAIO MAC/00 BOLETINES/2026/3 BOLETÍN ESTADÍSTICO MARÍTIMO/cuadros/"/>
    </mc:Choice>
  </mc:AlternateContent>
  <xr:revisionPtr revIDLastSave="0" documentId="13_ncr:1_{1F03D36D-9419-7A40-A6B3-CDB7089777AB}" xr6:coauthVersionLast="47" xr6:coauthVersionMax="47" xr10:uidLastSave="{00000000-0000-0000-0000-000000000000}"/>
  <bookViews>
    <workbookView xWindow="5800" yWindow="3580" windowWidth="38400" windowHeight="21100" activeTab="5" xr2:uid="{00000000-000D-0000-FFFF-FFFF00000000}"/>
  </bookViews>
  <sheets>
    <sheet name="CUADRO 1.1" sheetId="1" r:id="rId1"/>
    <sheet name="CUADRO 1.2" sheetId="4" r:id="rId2"/>
    <sheet name="CUADRO 1.3" sheetId="3" r:id="rId3"/>
    <sheet name="GRAFICO 1" sheetId="5" r:id="rId4"/>
    <sheet name="GRAFICO 2" sheetId="6" r:id="rId5"/>
    <sheet name="GRAFICO 3" sheetId="7" r:id="rId6"/>
  </sheets>
  <definedNames>
    <definedName name="_xlnm._FilterDatabase" localSheetId="0" hidden="1">'CUADRO 1.1'!$B$7:$M$8</definedName>
    <definedName name="Area_a_imprimir">'CUADRO 1.3'!$A$1:$I$29</definedName>
    <definedName name="_xlnm.Print_Area" localSheetId="0">'CUADRO 1.1'!$A$2:$M$343</definedName>
    <definedName name="_xlnm.Print_Area" localSheetId="2">'CUADRO 1.3'!$B$2:$I$20</definedName>
    <definedName name="_xlnm.Print_Titles" localSheetId="0">'CUADRO 1.1'!$4:$7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6" l="1"/>
  <c r="G13" i="3" l="1"/>
  <c r="I41" i="4"/>
  <c r="H41" i="4"/>
  <c r="G41" i="4"/>
  <c r="F41" i="4"/>
  <c r="E41" i="4"/>
  <c r="I31" i="4"/>
  <c r="H31" i="4"/>
  <c r="G31" i="4"/>
  <c r="F31" i="4"/>
  <c r="E31" i="4"/>
  <c r="I25" i="4"/>
  <c r="H25" i="4"/>
  <c r="G25" i="4"/>
  <c r="F25" i="4"/>
  <c r="E25" i="4"/>
  <c r="I21" i="4"/>
  <c r="H21" i="4"/>
  <c r="G21" i="4"/>
  <c r="F21" i="4"/>
  <c r="E21" i="4"/>
  <c r="I9" i="4"/>
  <c r="H9" i="4"/>
  <c r="G9" i="4"/>
  <c r="G102" i="4" s="1"/>
  <c r="F9" i="4"/>
  <c r="E9" i="4"/>
  <c r="K288" i="1"/>
  <c r="J288" i="1"/>
  <c r="I288" i="1"/>
  <c r="H288" i="1"/>
  <c r="G288" i="1"/>
  <c r="F288" i="1"/>
  <c r="E288" i="1"/>
  <c r="K278" i="1"/>
  <c r="J278" i="1"/>
  <c r="I278" i="1"/>
  <c r="H278" i="1"/>
  <c r="G278" i="1"/>
  <c r="F278" i="1"/>
  <c r="E278" i="1"/>
  <c r="K268" i="1"/>
  <c r="J268" i="1"/>
  <c r="I268" i="1"/>
  <c r="H268" i="1"/>
  <c r="G268" i="1"/>
  <c r="F268" i="1"/>
  <c r="E268" i="1"/>
  <c r="K261" i="1"/>
  <c r="J261" i="1"/>
  <c r="I261" i="1"/>
  <c r="H261" i="1"/>
  <c r="G261" i="1"/>
  <c r="F261" i="1"/>
  <c r="E261" i="1"/>
  <c r="K257" i="1"/>
  <c r="J257" i="1"/>
  <c r="I257" i="1"/>
  <c r="H257" i="1"/>
  <c r="G257" i="1"/>
  <c r="F257" i="1"/>
  <c r="E257" i="1"/>
  <c r="K251" i="1"/>
  <c r="J251" i="1"/>
  <c r="I251" i="1"/>
  <c r="H251" i="1"/>
  <c r="G251" i="1"/>
  <c r="F251" i="1"/>
  <c r="E251" i="1"/>
  <c r="K239" i="1"/>
  <c r="J239" i="1"/>
  <c r="I239" i="1"/>
  <c r="H239" i="1"/>
  <c r="G239" i="1"/>
  <c r="F239" i="1"/>
  <c r="E239" i="1"/>
  <c r="K226" i="1"/>
  <c r="J226" i="1"/>
  <c r="K221" i="1"/>
  <c r="J221" i="1"/>
  <c r="I221" i="1"/>
  <c r="H221" i="1"/>
  <c r="G221" i="1"/>
  <c r="F221" i="1"/>
  <c r="E221" i="1"/>
  <c r="K206" i="1"/>
  <c r="J206" i="1"/>
  <c r="I206" i="1"/>
  <c r="H206" i="1"/>
  <c r="G206" i="1"/>
  <c r="F206" i="1"/>
  <c r="E206" i="1"/>
  <c r="K197" i="1"/>
  <c r="J197" i="1"/>
  <c r="I197" i="1"/>
  <c r="H197" i="1"/>
  <c r="G197" i="1"/>
  <c r="F197" i="1"/>
  <c r="E197" i="1"/>
  <c r="K193" i="1"/>
  <c r="J193" i="1"/>
  <c r="I193" i="1"/>
  <c r="H193" i="1"/>
  <c r="G193" i="1"/>
  <c r="F193" i="1"/>
  <c r="E193" i="1"/>
  <c r="K189" i="1"/>
  <c r="J189" i="1"/>
  <c r="I189" i="1"/>
  <c r="H189" i="1"/>
  <c r="G189" i="1"/>
  <c r="F189" i="1"/>
  <c r="E189" i="1"/>
  <c r="K183" i="1"/>
  <c r="J183" i="1"/>
  <c r="K178" i="1"/>
  <c r="J178" i="1"/>
  <c r="I178" i="1"/>
  <c r="H178" i="1"/>
  <c r="G178" i="1"/>
  <c r="F178" i="1"/>
  <c r="E178" i="1"/>
  <c r="K172" i="1"/>
  <c r="J172" i="1"/>
  <c r="I172" i="1"/>
  <c r="H172" i="1"/>
  <c r="G172" i="1"/>
  <c r="F172" i="1"/>
  <c r="E172" i="1"/>
  <c r="K164" i="1"/>
  <c r="J164" i="1"/>
  <c r="I164" i="1"/>
  <c r="H164" i="1"/>
  <c r="G164" i="1"/>
  <c r="F164" i="1"/>
  <c r="E164" i="1"/>
  <c r="K160" i="1"/>
  <c r="J160" i="1"/>
  <c r="I160" i="1"/>
  <c r="H160" i="1"/>
  <c r="G160" i="1"/>
  <c r="F160" i="1"/>
  <c r="E160" i="1"/>
  <c r="K156" i="1"/>
  <c r="J156" i="1"/>
  <c r="I156" i="1"/>
  <c r="H156" i="1"/>
  <c r="G156" i="1"/>
  <c r="F156" i="1"/>
  <c r="E156" i="1"/>
  <c r="K151" i="1"/>
  <c r="J151" i="1"/>
  <c r="I151" i="1"/>
  <c r="H151" i="1"/>
  <c r="G151" i="1"/>
  <c r="F151" i="1"/>
  <c r="E151" i="1"/>
  <c r="K145" i="1"/>
  <c r="J145" i="1"/>
  <c r="I145" i="1"/>
  <c r="H145" i="1"/>
  <c r="G145" i="1"/>
  <c r="F145" i="1"/>
  <c r="E145" i="1"/>
  <c r="K139" i="1"/>
  <c r="J139" i="1"/>
  <c r="I139" i="1"/>
  <c r="H139" i="1"/>
  <c r="G139" i="1"/>
  <c r="F139" i="1"/>
  <c r="E139" i="1"/>
  <c r="K132" i="1"/>
  <c r="J132" i="1"/>
  <c r="I132" i="1"/>
  <c r="H132" i="1"/>
  <c r="G132" i="1"/>
  <c r="F132" i="1"/>
  <c r="E132" i="1"/>
  <c r="K127" i="1"/>
  <c r="J127" i="1"/>
  <c r="I127" i="1"/>
  <c r="H127" i="1"/>
  <c r="G127" i="1"/>
  <c r="F127" i="1"/>
  <c r="E127" i="1"/>
  <c r="K117" i="1"/>
  <c r="J117" i="1"/>
  <c r="K104" i="1"/>
  <c r="J104" i="1"/>
  <c r="I104" i="1"/>
  <c r="H104" i="1"/>
  <c r="G104" i="1"/>
  <c r="F104" i="1"/>
  <c r="E104" i="1"/>
  <c r="K90" i="1"/>
  <c r="J90" i="1"/>
  <c r="I90" i="1"/>
  <c r="H90" i="1"/>
  <c r="G90" i="1"/>
  <c r="F90" i="1"/>
  <c r="E90" i="1"/>
  <c r="K76" i="1"/>
  <c r="J76" i="1"/>
  <c r="K61" i="1"/>
  <c r="J61" i="1"/>
  <c r="K41" i="1"/>
  <c r="J41" i="1"/>
  <c r="I41" i="1"/>
  <c r="H41" i="1"/>
  <c r="G41" i="1"/>
  <c r="F41" i="1"/>
  <c r="E41" i="1"/>
  <c r="K37" i="1"/>
  <c r="J37" i="1"/>
  <c r="I37" i="1"/>
  <c r="H37" i="1"/>
  <c r="G37" i="1"/>
  <c r="F37" i="1"/>
  <c r="E37" i="1"/>
  <c r="K33" i="1"/>
  <c r="J33" i="1"/>
  <c r="I33" i="1"/>
  <c r="H33" i="1"/>
  <c r="G33" i="1"/>
  <c r="F33" i="1"/>
  <c r="E33" i="1"/>
  <c r="I29" i="1"/>
  <c r="H29" i="1"/>
  <c r="G29" i="1"/>
  <c r="F29" i="1"/>
  <c r="E29" i="1"/>
  <c r="K25" i="1"/>
  <c r="J25" i="1"/>
  <c r="I25" i="1"/>
  <c r="H25" i="1"/>
  <c r="G25" i="1"/>
  <c r="F25" i="1"/>
  <c r="E25" i="1"/>
  <c r="K19" i="1"/>
  <c r="J19" i="1"/>
  <c r="I19" i="1"/>
  <c r="I323" i="1" s="1"/>
  <c r="H19" i="1"/>
  <c r="G19" i="1"/>
  <c r="F19" i="1"/>
  <c r="E19" i="1"/>
  <c r="E323" i="1" s="1"/>
  <c r="F323" i="1" l="1"/>
  <c r="J323" i="1"/>
  <c r="H102" i="4"/>
  <c r="K323" i="1"/>
  <c r="E102" i="4"/>
  <c r="I102" i="4"/>
  <c r="G323" i="1"/>
  <c r="H323" i="1"/>
  <c r="F102" i="4"/>
  <c r="C13" i="3"/>
</calcChain>
</file>

<file path=xl/sharedStrings.xml><?xml version="1.0" encoding="utf-8"?>
<sst xmlns="http://schemas.openxmlformats.org/spreadsheetml/2006/main" count="1040" uniqueCount="672">
  <si>
    <t>ESLORA</t>
  </si>
  <si>
    <t>MANGA</t>
  </si>
  <si>
    <t>PUNTAL</t>
  </si>
  <si>
    <t>OFS</t>
  </si>
  <si>
    <t>TRI</t>
  </si>
  <si>
    <t>Total</t>
  </si>
  <si>
    <t>Cóndor</t>
  </si>
  <si>
    <t>Don Gonzalo I</t>
  </si>
  <si>
    <t>Copihue</t>
  </si>
  <si>
    <t>Guanaco</t>
  </si>
  <si>
    <t>Portacontenedor</t>
  </si>
  <si>
    <t>Petrolero</t>
  </si>
  <si>
    <t>Carga General</t>
  </si>
  <si>
    <t>Granelero</t>
  </si>
  <si>
    <t>Doña Ana</t>
  </si>
  <si>
    <t>Arica</t>
  </si>
  <si>
    <t>Antofagasta</t>
  </si>
  <si>
    <t>Spl Tarapacá</t>
  </si>
  <si>
    <t>Spl Atacama</t>
  </si>
  <si>
    <t>Constantino III</t>
  </si>
  <si>
    <t>Stephanos</t>
  </si>
  <si>
    <t>Don Anestis</t>
  </si>
  <si>
    <t>Doña Amelia</t>
  </si>
  <si>
    <t>Kavala</t>
  </si>
  <si>
    <t>Carlos III</t>
  </si>
  <si>
    <t>Virginia</t>
  </si>
  <si>
    <t>Caleta Angelmó</t>
  </si>
  <si>
    <t>Antonio</t>
  </si>
  <si>
    <t>Don Luis</t>
  </si>
  <si>
    <t>Atacama I</t>
  </si>
  <si>
    <t>Isla Rocuant</t>
  </si>
  <si>
    <t>Ballena</t>
  </si>
  <si>
    <t>Julieta S</t>
  </si>
  <si>
    <t>Idun</t>
  </si>
  <si>
    <t>Jörd</t>
  </si>
  <si>
    <t>Aegir</t>
  </si>
  <si>
    <t>Bragi</t>
  </si>
  <si>
    <t>Thor</t>
  </si>
  <si>
    <t>Salar</t>
  </si>
  <si>
    <t>Coho</t>
  </si>
  <si>
    <t>Cecilia</t>
  </si>
  <si>
    <t>Victoria</t>
  </si>
  <si>
    <t>Don Ascanio</t>
  </si>
  <si>
    <t>María Inés</t>
  </si>
  <si>
    <t>Cahuel</t>
  </si>
  <si>
    <t>Minke</t>
  </si>
  <si>
    <t>Mariana C</t>
  </si>
  <si>
    <t>Isla Caguache</t>
  </si>
  <si>
    <t>Jacaf</t>
  </si>
  <si>
    <t>Queulat</t>
  </si>
  <si>
    <t>Toucan</t>
  </si>
  <si>
    <t>Skua</t>
  </si>
  <si>
    <t>Patagonia</t>
  </si>
  <si>
    <t>Crux Australis</t>
  </si>
  <si>
    <t>Yaghan</t>
  </si>
  <si>
    <t>Fueguino</t>
  </si>
  <si>
    <t>Pathagon</t>
  </si>
  <si>
    <t>Mar de Coral</t>
  </si>
  <si>
    <t>Cruz del Sur II</t>
  </si>
  <si>
    <t>Claudio III</t>
  </si>
  <si>
    <t>Ruende</t>
  </si>
  <si>
    <t>Don Jaime</t>
  </si>
  <si>
    <t>Trehuaco</t>
  </si>
  <si>
    <t>Don Juan II</t>
  </si>
  <si>
    <t>Pucatue</t>
  </si>
  <si>
    <t>Melina III</t>
  </si>
  <si>
    <t>Rebelde</t>
  </si>
  <si>
    <t>Don José</t>
  </si>
  <si>
    <t>Narval</t>
  </si>
  <si>
    <t>Eidsvaag Atlantic</t>
  </si>
  <si>
    <t>Aquamarine</t>
  </si>
  <si>
    <t>Caleta Anahuac</t>
  </si>
  <si>
    <t>Lago Icalma</t>
  </si>
  <si>
    <t>Danstar</t>
  </si>
  <si>
    <t>Capitán Carlos Miller</t>
  </si>
  <si>
    <t>Laitec</t>
  </si>
  <si>
    <t>Isla Butachauques</t>
  </si>
  <si>
    <t>Skorpios III</t>
  </si>
  <si>
    <t>Hua Hum</t>
  </si>
  <si>
    <t>Stella Australis</t>
  </si>
  <si>
    <t>Johnson</t>
  </si>
  <si>
    <t>Don Yuyo</t>
  </si>
  <si>
    <t>Iorana Cargo</t>
  </si>
  <si>
    <t>Mailén</t>
  </si>
  <si>
    <t>Bertina</t>
  </si>
  <si>
    <t>Corcovado IV</t>
  </si>
  <si>
    <t>Fiura</t>
  </si>
  <si>
    <t>Poseidón III</t>
  </si>
  <si>
    <t>Cullamo</t>
  </si>
  <si>
    <t>La Tehuelche</t>
  </si>
  <si>
    <t>Llacolén</t>
  </si>
  <si>
    <t>Arlema II</t>
  </si>
  <si>
    <t>Isla Tenglo</t>
  </si>
  <si>
    <t>Alonso de Ercilla</t>
  </si>
  <si>
    <t>Camahueto</t>
  </si>
  <si>
    <t>Doña Antonia</t>
  </si>
  <si>
    <t>Doña Javiera</t>
  </si>
  <si>
    <t>Skorpios II</t>
  </si>
  <si>
    <t>Sirius</t>
  </si>
  <si>
    <t>Caleman II</t>
  </si>
  <si>
    <t>Chelenco</t>
  </si>
  <si>
    <t>Doña Griselda</t>
  </si>
  <si>
    <t>Don Reinaldo II</t>
  </si>
  <si>
    <t>Don Fernando</t>
  </si>
  <si>
    <t>Atmosphere</t>
  </si>
  <si>
    <t>Trauco</t>
  </si>
  <si>
    <t>Lagos Andinos</t>
  </si>
  <si>
    <t>Explorador</t>
  </si>
  <si>
    <t>Discovery</t>
  </si>
  <si>
    <t>Choique</t>
  </si>
  <si>
    <t>Kaitek</t>
  </si>
  <si>
    <t>Transbordador</t>
  </si>
  <si>
    <t>Supply Vessel</t>
  </si>
  <si>
    <t>Alpaca</t>
  </si>
  <si>
    <t>San Antonio Express</t>
  </si>
  <si>
    <t>Andalue</t>
  </si>
  <si>
    <t>Karpuj</t>
  </si>
  <si>
    <t>Constantino Kochifas Cárcamo</t>
  </si>
  <si>
    <t>Científico</t>
  </si>
  <si>
    <t>Carga Rodada</t>
  </si>
  <si>
    <t>Pionero</t>
  </si>
  <si>
    <t>Canal Kirke</t>
  </si>
  <si>
    <t>Logimar I</t>
  </si>
  <si>
    <t>Canal Messier</t>
  </si>
  <si>
    <t>Seno Otway</t>
  </si>
  <si>
    <t>Ventus Australis</t>
  </si>
  <si>
    <t>Cabo Victoria</t>
  </si>
  <si>
    <t>Brio</t>
  </si>
  <si>
    <t>Agios</t>
  </si>
  <si>
    <t>Don Beto</t>
  </si>
  <si>
    <t>Pasaje Cabotaje</t>
  </si>
  <si>
    <t>Pasaje</t>
  </si>
  <si>
    <t>Pioneros</t>
  </si>
  <si>
    <t>El Trauco</t>
  </si>
  <si>
    <t>Hornopirén</t>
  </si>
  <si>
    <t>Grey III</t>
  </si>
  <si>
    <t>Doña Mimi</t>
  </si>
  <si>
    <t>Isla Añihue</t>
  </si>
  <si>
    <t>Ull</t>
  </si>
  <si>
    <t>Franz</t>
  </si>
  <si>
    <t>Tanque Quimiquero</t>
  </si>
  <si>
    <t>Embarcación Deportiva Costera</t>
  </si>
  <si>
    <t>Cruz del Sur III</t>
  </si>
  <si>
    <t>Embarcación Deportiva de Alta Mar</t>
  </si>
  <si>
    <t>Kataik</t>
  </si>
  <si>
    <t>Tanu</t>
  </si>
  <si>
    <t>Logimar II</t>
  </si>
  <si>
    <t>Don Sebastián</t>
  </si>
  <si>
    <t>Nazareno</t>
  </si>
  <si>
    <t>Conquistador</t>
  </si>
  <si>
    <t>Doña Mariana</t>
  </si>
  <si>
    <t>Amatista</t>
  </si>
  <si>
    <t>Dalka</t>
  </si>
  <si>
    <t>Kaweskar</t>
  </si>
  <si>
    <t>Puerto Fuy</t>
  </si>
  <si>
    <t>Magallanes 500</t>
  </si>
  <si>
    <t>Isla Tellez</t>
  </si>
  <si>
    <t>Isla Tautil</t>
  </si>
  <si>
    <t>Culpeo</t>
  </si>
  <si>
    <t>Griega</t>
  </si>
  <si>
    <t>Esperanza</t>
  </si>
  <si>
    <t>Betanzos</t>
  </si>
  <si>
    <t>Fiordos del Sur II</t>
  </si>
  <si>
    <t>Isla Mechuque</t>
  </si>
  <si>
    <t>Bronco</t>
  </si>
  <si>
    <t>Guallatire</t>
  </si>
  <si>
    <t>Pía José</t>
  </si>
  <si>
    <t>Chaitén</t>
  </si>
  <si>
    <t>Kotaix</t>
  </si>
  <si>
    <t>Río Verde</t>
  </si>
  <si>
    <t>Puma</t>
  </si>
  <si>
    <t>Don Pancho II</t>
  </si>
  <si>
    <t>Orca</t>
  </si>
  <si>
    <t>Leptepu</t>
  </si>
  <si>
    <t>Vidar</t>
  </si>
  <si>
    <t>Alba</t>
  </si>
  <si>
    <t>Luma</t>
  </si>
  <si>
    <t>Kenos</t>
  </si>
  <si>
    <t>Don Andres K</t>
  </si>
  <si>
    <t>Fiordos del Sur III</t>
  </si>
  <si>
    <t>Padre Antonio Ronchi</t>
  </si>
  <si>
    <t>Manutea</t>
  </si>
  <si>
    <t>ARQUEO</t>
  </si>
  <si>
    <t>Vari</t>
  </si>
  <si>
    <t>Taylor Anoka</t>
  </si>
  <si>
    <t>Dra. Barbieri</t>
  </si>
  <si>
    <t>Seno Skyring</t>
  </si>
  <si>
    <t>Pudu</t>
  </si>
  <si>
    <t>Anna Martín</t>
  </si>
  <si>
    <t>Balder</t>
  </si>
  <si>
    <t>Valdivia IV</t>
  </si>
  <si>
    <t>Gobernador Figueroa</t>
  </si>
  <si>
    <t>Don Matías</t>
  </si>
  <si>
    <t>Aunashaka</t>
  </si>
  <si>
    <t>Costa Grande 3</t>
  </si>
  <si>
    <t>Klio</t>
  </si>
  <si>
    <t>Traful</t>
  </si>
  <si>
    <t>Abate Molina</t>
  </si>
  <si>
    <t>Gloriana</t>
  </si>
  <si>
    <t>Owurkan</t>
  </si>
  <si>
    <t>Para Fines Especiales</t>
  </si>
  <si>
    <t>Antofagasta Express (*)</t>
  </si>
  <si>
    <t>(*) Arriendo de casco</t>
  </si>
  <si>
    <t>s/r</t>
  </si>
  <si>
    <t>Poseidón II</t>
  </si>
  <si>
    <t>Doña Elisabetta</t>
  </si>
  <si>
    <t>Canadelo</t>
  </si>
  <si>
    <t>TOTAL</t>
  </si>
  <si>
    <t xml:space="preserve">                 </t>
  </si>
  <si>
    <t>NAVES INGRESADAS</t>
  </si>
  <si>
    <t>NAVES DADAS DE BAJA</t>
  </si>
  <si>
    <t>Capitán Williams</t>
  </si>
  <si>
    <t>Saint Brandan</t>
  </si>
  <si>
    <t>Valentina</t>
  </si>
  <si>
    <t>NOMBRE NAVE</t>
  </si>
  <si>
    <t>ARQUE BRUTO</t>
  </si>
  <si>
    <t>ARQUEO BRUTO</t>
  </si>
  <si>
    <t>FECHA</t>
  </si>
  <si>
    <t>1.3.- Naves de la Marina Mercante Nacional ingresadas y dadas de baja en registro de naves nacionales al 31 de diciembre del 2025</t>
  </si>
  <si>
    <t>Doña Josefina</t>
  </si>
  <si>
    <t>Don Orlando I</t>
  </si>
  <si>
    <t>Don Sebastián I</t>
  </si>
  <si>
    <t>Lama</t>
  </si>
  <si>
    <t>Fiordos del Sur IV</t>
  </si>
  <si>
    <t>Gacrux</t>
  </si>
  <si>
    <t>1 Marina Mercante</t>
  </si>
  <si>
    <t>1.1.- Naves operativas que conforman la Flota de la Marina Mercante Nacional según propietario al 31 de diciembre de 2025</t>
  </si>
  <si>
    <t>TRIPULACIÓN</t>
  </si>
  <si>
    <t>NR MATRICULA</t>
  </si>
  <si>
    <t>SEÑAL</t>
  </si>
  <si>
    <t>BRUTO</t>
  </si>
  <si>
    <t>NETO</t>
  </si>
  <si>
    <t>CLASE NAVE</t>
  </si>
  <si>
    <t>Propietario: Naviera Ultranav Chile Limitada</t>
  </si>
  <si>
    <t>Huemul</t>
  </si>
  <si>
    <t>CBHH</t>
  </si>
  <si>
    <t>CBLB</t>
  </si>
  <si>
    <t>CBPV</t>
  </si>
  <si>
    <t>CA9139</t>
  </si>
  <si>
    <t>CBCY</t>
  </si>
  <si>
    <t>CBUM</t>
  </si>
  <si>
    <t>CBEO</t>
  </si>
  <si>
    <t>CBDV</t>
  </si>
  <si>
    <t>CBLC</t>
  </si>
  <si>
    <t>CBPY</t>
  </si>
  <si>
    <t>CBDZ</t>
  </si>
  <si>
    <t>CBCC</t>
  </si>
  <si>
    <t>Propietario: Compañía Marítima Chilena S.A.</t>
  </si>
  <si>
    <t>CBDH</t>
  </si>
  <si>
    <t>CBPK</t>
  </si>
  <si>
    <t>CBBR</t>
  </si>
  <si>
    <t>CBAZ</t>
  </si>
  <si>
    <t>Propietario: CSAV Austral Spa</t>
  </si>
  <si>
    <t>CBNO</t>
  </si>
  <si>
    <t>CBSO</t>
  </si>
  <si>
    <t>Propietario: Empresa Marítima S.A.</t>
  </si>
  <si>
    <t>CBAV</t>
  </si>
  <si>
    <t>CBTQ</t>
  </si>
  <si>
    <t>Propietario: Navimag Carga S.A.</t>
  </si>
  <si>
    <t>CA7606</t>
  </si>
  <si>
    <t>Pasaje de Transbordo Rodado</t>
  </si>
  <si>
    <t>CA7878</t>
  </si>
  <si>
    <t>Propietario: Conglomerantes y Cales de Chile S.A.</t>
  </si>
  <si>
    <t>CBAX</t>
  </si>
  <si>
    <t>CB7549</t>
  </si>
  <si>
    <t>Propietario: Transportes Marítimos Kochifas S.A.</t>
  </si>
  <si>
    <t>CA7786</t>
  </si>
  <si>
    <t>Agustín</t>
  </si>
  <si>
    <t>CA5652</t>
  </si>
  <si>
    <t>CBMM</t>
  </si>
  <si>
    <t>CA5439</t>
  </si>
  <si>
    <t>CA4144</t>
  </si>
  <si>
    <t>Isla Maillén</t>
  </si>
  <si>
    <t>CA4084</t>
  </si>
  <si>
    <t>CA4082</t>
  </si>
  <si>
    <t>CA4083</t>
  </si>
  <si>
    <t>CA2289</t>
  </si>
  <si>
    <t>CA2045</t>
  </si>
  <si>
    <t>CBNA</t>
  </si>
  <si>
    <t>CB9844</t>
  </si>
  <si>
    <t>CB9783</t>
  </si>
  <si>
    <t>CB6655</t>
  </si>
  <si>
    <t>CBNT</t>
  </si>
  <si>
    <t>CB6611</t>
  </si>
  <si>
    <t>CB6610</t>
  </si>
  <si>
    <t>CB2349</t>
  </si>
  <si>
    <t>Propietario: Detroit S.A.</t>
  </si>
  <si>
    <t>CA7904</t>
  </si>
  <si>
    <t>CA7868</t>
  </si>
  <si>
    <t>Aysén</t>
  </si>
  <si>
    <t>CA7614</t>
  </si>
  <si>
    <t>CA6618</t>
  </si>
  <si>
    <t>CA4651</t>
  </si>
  <si>
    <t>CA3806</t>
  </si>
  <si>
    <t>CB9721</t>
  </si>
  <si>
    <t>CB7147</t>
  </si>
  <si>
    <t>CB6720</t>
  </si>
  <si>
    <t>CB3159</t>
  </si>
  <si>
    <t>CB2796</t>
  </si>
  <si>
    <t>CB2811</t>
  </si>
  <si>
    <t>CB2217</t>
  </si>
  <si>
    <t>Propietario: Transbordadora Austral Broom</t>
  </si>
  <si>
    <t>CA9360</t>
  </si>
  <si>
    <t>Lancha de Apoyo Practico</t>
  </si>
  <si>
    <t>CA8956</t>
  </si>
  <si>
    <t>CA7536</t>
  </si>
  <si>
    <t>CA4537</t>
  </si>
  <si>
    <t>CA5053</t>
  </si>
  <si>
    <t>CA3619</t>
  </si>
  <si>
    <t>CA3617</t>
  </si>
  <si>
    <t>CA2475</t>
  </si>
  <si>
    <t>CB9868</t>
  </si>
  <si>
    <t>CB9135</t>
  </si>
  <si>
    <t>CB4592</t>
  </si>
  <si>
    <t>CB3802</t>
  </si>
  <si>
    <t>Propietario: Servicios Marítimos y Transporte S.A.</t>
  </si>
  <si>
    <t>CA4076</t>
  </si>
  <si>
    <t>CA2126</t>
  </si>
  <si>
    <t>CB9976</t>
  </si>
  <si>
    <t>CB8985</t>
  </si>
  <si>
    <t>Isla Chelín</t>
  </si>
  <si>
    <t>CB8783</t>
  </si>
  <si>
    <t>CB6635</t>
  </si>
  <si>
    <t>CB6623</t>
  </si>
  <si>
    <t>CB5554</t>
  </si>
  <si>
    <t>CB5469</t>
  </si>
  <si>
    <t>CB4843</t>
  </si>
  <si>
    <t>CB4475</t>
  </si>
  <si>
    <t>CB4388</t>
  </si>
  <si>
    <t>Propietario: Compañía Naviera Valparaíso Spa</t>
  </si>
  <si>
    <t>CBDD</t>
  </si>
  <si>
    <t>Propietario: Compañía Naviera Frasal S.A.</t>
  </si>
  <si>
    <t>CA9087</t>
  </si>
  <si>
    <t>CA8320</t>
  </si>
  <si>
    <t>CA6674</t>
  </si>
  <si>
    <t>CA5723</t>
  </si>
  <si>
    <t>CA5721</t>
  </si>
  <si>
    <t>CA4357</t>
  </si>
  <si>
    <t>CA3869</t>
  </si>
  <si>
    <t>CA3870</t>
  </si>
  <si>
    <t>CB6810</t>
  </si>
  <si>
    <t>Propietario: Transportes Marítimos Vía Australis S.A.</t>
  </si>
  <si>
    <t>CBVS</t>
  </si>
  <si>
    <t xml:space="preserve">Propietario: Trans Marítimos Geoaustralis S.A. </t>
  </si>
  <si>
    <t>CBST</t>
  </si>
  <si>
    <t>Propietario: Nav.Y Transporte Marítimo Sur Austral Ltda.</t>
  </si>
  <si>
    <t>CA8073</t>
  </si>
  <si>
    <t>CA3968</t>
  </si>
  <si>
    <t>CA3116</t>
  </si>
  <si>
    <t>CA2610</t>
  </si>
  <si>
    <t>Propietario: Somarco</t>
  </si>
  <si>
    <t>CA6445</t>
  </si>
  <si>
    <t>Capitán m. Andrade</t>
  </si>
  <si>
    <t>CA6275</t>
  </si>
  <si>
    <t>CA6274</t>
  </si>
  <si>
    <t>Propietario: Transportes Puelche S.A.</t>
  </si>
  <si>
    <t>CA7565</t>
  </si>
  <si>
    <t>CA7566</t>
  </si>
  <si>
    <t>CB4190</t>
  </si>
  <si>
    <t>CB6997</t>
  </si>
  <si>
    <t>CB2859</t>
  </si>
  <si>
    <t>Propietario: CPT Empresas Marítimas S.A.</t>
  </si>
  <si>
    <t>CA6211</t>
  </si>
  <si>
    <t>CA3179</t>
  </si>
  <si>
    <t>CB4191</t>
  </si>
  <si>
    <t>CA4444</t>
  </si>
  <si>
    <t>Propietario: Logística Marítima y Terrestre Spa</t>
  </si>
  <si>
    <t>CA7815</t>
  </si>
  <si>
    <t>CA6403</t>
  </si>
  <si>
    <t>CB7456</t>
  </si>
  <si>
    <t>CB7213</t>
  </si>
  <si>
    <t>Propietario: Factotal Leasing S.A.</t>
  </si>
  <si>
    <t>CA6412</t>
  </si>
  <si>
    <t>CA2341</t>
  </si>
  <si>
    <t>CB9618</t>
  </si>
  <si>
    <t>Propietario: Empresa Nav. Y Turismo  Skorpios S.A</t>
  </si>
  <si>
    <t>CBSK</t>
  </si>
  <si>
    <t>CBKP</t>
  </si>
  <si>
    <t>Propietario: Naviera Austral S.A.</t>
  </si>
  <si>
    <t>CA4837</t>
  </si>
  <si>
    <t>CBJF</t>
  </si>
  <si>
    <t>Propietario: Ministerio de Obras Públicas</t>
  </si>
  <si>
    <t>CA6377</t>
  </si>
  <si>
    <t>CA5659</t>
  </si>
  <si>
    <t>CA3247</t>
  </si>
  <si>
    <t>CA3343</t>
  </si>
  <si>
    <t>CB8784</t>
  </si>
  <si>
    <t>CB7263</t>
  </si>
  <si>
    <t>Propietario: Naviera Easter Island Spa</t>
  </si>
  <si>
    <t>CBGX</t>
  </si>
  <si>
    <t>Propietario: Transportes Austral S.A.</t>
  </si>
  <si>
    <t>CA5285</t>
  </si>
  <si>
    <t>CA5778</t>
  </si>
  <si>
    <t>Propietario: Fisco de Chile</t>
  </si>
  <si>
    <t>CB4633</t>
  </si>
  <si>
    <t>CB3811</t>
  </si>
  <si>
    <t>CBTZ</t>
  </si>
  <si>
    <t>Propietario: Naviera Cruz del Sur Ltda.</t>
  </si>
  <si>
    <t>CA7480</t>
  </si>
  <si>
    <t>CA5256</t>
  </si>
  <si>
    <t>CA3729</t>
  </si>
  <si>
    <t>CB9631</t>
  </si>
  <si>
    <t>Propietario: Banco de Crédito e Inversiones</t>
  </si>
  <si>
    <t>CA7982</t>
  </si>
  <si>
    <t>CA4523</t>
  </si>
  <si>
    <t>Propietario: Naviera Detroit Chile S.A.</t>
  </si>
  <si>
    <t>CBAQ</t>
  </si>
  <si>
    <t>CA2290</t>
  </si>
  <si>
    <t>Propietario: Inversiones Minke S.A.</t>
  </si>
  <si>
    <t>CA5722</t>
  </si>
  <si>
    <t>CA4683</t>
  </si>
  <si>
    <t>CB9874</t>
  </si>
  <si>
    <t>CB9875</t>
  </si>
  <si>
    <t>CB7419</t>
  </si>
  <si>
    <t>CB7165</t>
  </si>
  <si>
    <t>CB6545</t>
  </si>
  <si>
    <t>Propietario: Naviera Paredes S.A.</t>
  </si>
  <si>
    <t>Quellonina</t>
  </si>
  <si>
    <t>CA6389</t>
  </si>
  <si>
    <t>Propietario: Compas Marine Trabajos Marítimos S.A.</t>
  </si>
  <si>
    <t>Compas Mars 1</t>
  </si>
  <si>
    <t>CA8791</t>
  </si>
  <si>
    <t>Propietario: Transportes e Inversiones Lauro Limitada</t>
  </si>
  <si>
    <t>CA8181</t>
  </si>
  <si>
    <t>Propietario: Inversiones Santa Bertina S.A.</t>
  </si>
  <si>
    <t>CA8499</t>
  </si>
  <si>
    <t>CA4392</t>
  </si>
  <si>
    <t>Propietario: Transportes Tierra del Fuego S.A.</t>
  </si>
  <si>
    <t>CB6758</t>
  </si>
  <si>
    <t>CB6142</t>
  </si>
  <si>
    <t>Don Juan</t>
  </si>
  <si>
    <t>CB6100</t>
  </si>
  <si>
    <t>Propietario: Banco de Chile</t>
  </si>
  <si>
    <t>CA9523</t>
  </si>
  <si>
    <t>CB8536</t>
  </si>
  <si>
    <t>Río Aysén</t>
  </si>
  <si>
    <t>CB2769</t>
  </si>
  <si>
    <t>Propietario: Nav. Y Transp. Patagonia Sur Ltda.</t>
  </si>
  <si>
    <t>CA2534</t>
  </si>
  <si>
    <t>Propietario: Servicios Marítimos Jovimar Ltda.</t>
  </si>
  <si>
    <t>Esso Harstad</t>
  </si>
  <si>
    <t>CBTK</t>
  </si>
  <si>
    <t>Propietario: Naviera Taina Spa.</t>
  </si>
  <si>
    <t>CA3115</t>
  </si>
  <si>
    <t>Propietario: Naviera GV S.A</t>
  </si>
  <si>
    <t>CA5379</t>
  </si>
  <si>
    <t>Propietario: Transal Spa</t>
  </si>
  <si>
    <t>CA2025</t>
  </si>
  <si>
    <t>CB5777</t>
  </si>
  <si>
    <t>CB2968</t>
  </si>
  <si>
    <t>Propietario: Naviera y Comercial Quitralco Limitada</t>
  </si>
  <si>
    <t>CA3969</t>
  </si>
  <si>
    <t>Propietario: Naviera Antartica Spa</t>
  </si>
  <si>
    <t>CA3660</t>
  </si>
  <si>
    <t>Propietario: Fisco- Ejercito de Chile- Cuerpo Militar del Trabajo</t>
  </si>
  <si>
    <t>CA6679</t>
  </si>
  <si>
    <t>Propietario: Cooperativa de Servicios Rentanavecoop Limitada</t>
  </si>
  <si>
    <t>CB9664</t>
  </si>
  <si>
    <t>CB7981</t>
  </si>
  <si>
    <t>Propietario: Turismo Lago Grey S.A.</t>
  </si>
  <si>
    <t>CA9475</t>
  </si>
  <si>
    <t>CA8623</t>
  </si>
  <si>
    <t>CA6831</t>
  </si>
  <si>
    <t>CA4528</t>
  </si>
  <si>
    <t xml:space="preserve">Propietario: Soc. De Transp. Marítimos y Terrestres Alecar y Cia. </t>
  </si>
  <si>
    <t>CA4000</t>
  </si>
  <si>
    <t>CA2507</t>
  </si>
  <si>
    <t>Propietario: Naviera Iorana Ltda.</t>
  </si>
  <si>
    <t>CA2674</t>
  </si>
  <si>
    <t>Propietario: Inversiones Marine Patagonia Limitada</t>
  </si>
  <si>
    <t>CA2084</t>
  </si>
  <si>
    <t>CB7068</t>
  </si>
  <si>
    <t>CB6650</t>
  </si>
  <si>
    <t>Propietario: Astilleros y Transp. Marítimos Hernández Ltda.</t>
  </si>
  <si>
    <t>CA8699</t>
  </si>
  <si>
    <t>Propietario: Sociedad Comercial Canal Perez Norte Ltda.</t>
  </si>
  <si>
    <t>Isla Queullín</t>
  </si>
  <si>
    <t>CA2046</t>
  </si>
  <si>
    <t>Propietario: Subsecretaría de Pesca</t>
  </si>
  <si>
    <t>CA9264</t>
  </si>
  <si>
    <t>Propietario: Turismo y Transporte 21 de Mayo Ltda.</t>
  </si>
  <si>
    <t>Juana Rodríguez</t>
  </si>
  <si>
    <t>CA7344</t>
  </si>
  <si>
    <t>Lm Roca</t>
  </si>
  <si>
    <t>CA5319</t>
  </si>
  <si>
    <t>Propietario: Sociedad Naviera Álvarez Rodríguez Ltda.</t>
  </si>
  <si>
    <t>Arturo Álvarez Coste</t>
  </si>
  <si>
    <t>CA8384</t>
  </si>
  <si>
    <t>Propietario: Servicios Marítimos y Portuarios Altamar Limitada</t>
  </si>
  <si>
    <t>CA2504</t>
  </si>
  <si>
    <t>Propietario: Servicios Marítimos Lyl Spa.</t>
  </si>
  <si>
    <t>Doña Claudina</t>
  </si>
  <si>
    <t>CB5468</t>
  </si>
  <si>
    <t>Propietario: Ian Taylor Chile S.A.</t>
  </si>
  <si>
    <t>CA9298</t>
  </si>
  <si>
    <t>CA3436</t>
  </si>
  <si>
    <t>Propietario: Inversiones El Morro Limitada</t>
  </si>
  <si>
    <t>CB4846</t>
  </si>
  <si>
    <t>Propietario: Sociedad Naviera Queulat Spa.</t>
  </si>
  <si>
    <t>CB2633</t>
  </si>
  <si>
    <t>Propietario: Inversiones Peldehue Ltda.</t>
  </si>
  <si>
    <t>CA2779</t>
  </si>
  <si>
    <t>Propietario: Restaurtant Turismo y Hoteles Alejandro Solo de Zal</t>
  </si>
  <si>
    <t>CA7729</t>
  </si>
  <si>
    <t xml:space="preserve">Propietario: Armasur AG </t>
  </si>
  <si>
    <t>CA5841</t>
  </si>
  <si>
    <t xml:space="preserve">Propietario: Serv. Las Hortensias Spa. </t>
  </si>
  <si>
    <t>CA2291</t>
  </si>
  <si>
    <t>Propietario: Inversiones Quehui Spa.</t>
  </si>
  <si>
    <t>CB7166</t>
  </si>
  <si>
    <t>CB7342</t>
  </si>
  <si>
    <t>Propietario: Soc. Ram Spa.</t>
  </si>
  <si>
    <t>CB8537</t>
  </si>
  <si>
    <t>Propietario: Remolcadores Ultratug. Ltda.</t>
  </si>
  <si>
    <t>CA3056</t>
  </si>
  <si>
    <t xml:space="preserve">Propietario: Instituto Antartico Chileno (INACH) </t>
  </si>
  <si>
    <t>CA4982</t>
  </si>
  <si>
    <t>Total general</t>
  </si>
  <si>
    <t>TRG</t>
  </si>
  <si>
    <t>TRN</t>
  </si>
  <si>
    <t>SITUACIÓN</t>
  </si>
  <si>
    <t>CBSJ</t>
  </si>
  <si>
    <t>Para Comercial</t>
  </si>
  <si>
    <t>CB4329</t>
  </si>
  <si>
    <t>CB4210</t>
  </si>
  <si>
    <t>CBVO</t>
  </si>
  <si>
    <t>CB5302</t>
  </si>
  <si>
    <t>Proceso de Transformación</t>
  </si>
  <si>
    <t>CA7839</t>
  </si>
  <si>
    <t>CA4652</t>
  </si>
  <si>
    <t>CA2734</t>
  </si>
  <si>
    <t>CB6536</t>
  </si>
  <si>
    <t>CB4217</t>
  </si>
  <si>
    <t>CB2837</t>
  </si>
  <si>
    <t>CB6743</t>
  </si>
  <si>
    <t>CB6546</t>
  </si>
  <si>
    <t>CB6744</t>
  </si>
  <si>
    <t>En Reparación</t>
  </si>
  <si>
    <t>CB2801</t>
  </si>
  <si>
    <t>CB2678</t>
  </si>
  <si>
    <t>CB5886</t>
  </si>
  <si>
    <t>CB2460</t>
  </si>
  <si>
    <t>CA5753</t>
  </si>
  <si>
    <t>CA4246</t>
  </si>
  <si>
    <t>CB2833</t>
  </si>
  <si>
    <t>CB2863</t>
  </si>
  <si>
    <t>CB3039</t>
  </si>
  <si>
    <t>CB4316</t>
  </si>
  <si>
    <t>CB8612</t>
  </si>
  <si>
    <t>CB2230</t>
  </si>
  <si>
    <t>CB3769</t>
  </si>
  <si>
    <t>CA4491</t>
  </si>
  <si>
    <t>CB7651</t>
  </si>
  <si>
    <t>CB2813</t>
  </si>
  <si>
    <t>CBCH</t>
  </si>
  <si>
    <t>CB2829</t>
  </si>
  <si>
    <t>CB2377</t>
  </si>
  <si>
    <t>CB6535</t>
  </si>
  <si>
    <t>CB2443</t>
  </si>
  <si>
    <t>CB8518</t>
  </si>
  <si>
    <t>CB7619</t>
  </si>
  <si>
    <t>CB2441</t>
  </si>
  <si>
    <t>CB6793</t>
  </si>
  <si>
    <t>CB6636</t>
  </si>
  <si>
    <t>CB3248</t>
  </si>
  <si>
    <t>CB6681</t>
  </si>
  <si>
    <t>CB7075</t>
  </si>
  <si>
    <t>CB3329</t>
  </si>
  <si>
    <t>CB6059</t>
  </si>
  <si>
    <t>CB7268</t>
  </si>
  <si>
    <t>CB2791</t>
  </si>
  <si>
    <t>CB2436</t>
  </si>
  <si>
    <t>CB2861</t>
  </si>
  <si>
    <t>CB2555</t>
  </si>
  <si>
    <t>Total General</t>
  </si>
  <si>
    <t>1.2.- Naves inoperativas que conforman la Flota de la Marina Mercante Nacional según propietario al 31 de diciembre de 2025</t>
  </si>
  <si>
    <t>Constanza</t>
  </si>
  <si>
    <t>CB6379</t>
  </si>
  <si>
    <t>CB7332</t>
  </si>
  <si>
    <t>CB6144</t>
  </si>
  <si>
    <t>CB7729</t>
  </si>
  <si>
    <t>CB6167</t>
  </si>
  <si>
    <t>CBTM</t>
  </si>
  <si>
    <t>CA3749</t>
  </si>
  <si>
    <t>Propietario: Persona Natural</t>
  </si>
  <si>
    <t>Propietario: Astilleros Calbuco S.A.</t>
  </si>
  <si>
    <t>Propietario: Transportes Fluviales Corral S.A.</t>
  </si>
  <si>
    <t xml:space="preserve">Propietario: SMB Factoring S.A. </t>
  </si>
  <si>
    <t>Propietario: Pesquera Omega Limitada</t>
  </si>
  <si>
    <t>Propietario: Sociedad Naviera y Comercial Alvavay Ltda.</t>
  </si>
  <si>
    <t>Propietario: Sociedad de Servicios Marítimos Remar Ltda.</t>
  </si>
  <si>
    <t>Propietario: Compañía Naviera Puerto Montt S.A.</t>
  </si>
  <si>
    <t>Propietario: Hualpen Ltda.</t>
  </si>
  <si>
    <t>Propietario: Arlema Servicios Spa.</t>
  </si>
  <si>
    <t>Propietario: Inversiones Nauduam y Nauduam Limitada</t>
  </si>
  <si>
    <t>Propietario: Fisco de Chile Dirección de Vialidad</t>
  </si>
  <si>
    <t>Propietario: Detroit Chile S.A.</t>
  </si>
  <si>
    <t>Propietario: Servicios Acuícolas Laks Service Limitada</t>
  </si>
  <si>
    <t>Propietario: Soc. Pesquera Genoveva Ltda.</t>
  </si>
  <si>
    <t>Propietario: Transnav Ltda.</t>
  </si>
  <si>
    <t>Propietario: Empresa Turística Ñiltur Limitada</t>
  </si>
  <si>
    <t>Propietario: Marítima Transaustral Limitada</t>
  </si>
  <si>
    <t>Propietario: Comercializadora Flagiabru Limitada</t>
  </si>
  <si>
    <t>Propietario: Transportes Christian III Ltda.</t>
  </si>
  <si>
    <t>Propietario: Soc. Naviera y Transportes Atahualpa Ltda.</t>
  </si>
  <si>
    <t>Propietario: Servicios Marítimos y Pesqueros El Faro Ltda.</t>
  </si>
  <si>
    <t>Propietario: Soc. de Transportes Marítimos Dolca Austral Ltda.</t>
  </si>
  <si>
    <t>Propietario: Naviera Isla Margarita Ltda.</t>
  </si>
  <si>
    <t>Propietario: Scotiabank Chile</t>
  </si>
  <si>
    <t>Propietario: Chisal S.A.</t>
  </si>
  <si>
    <t>Saint Jeremy</t>
  </si>
  <si>
    <t>Ventisqueros</t>
  </si>
  <si>
    <t>Pinguin</t>
  </si>
  <si>
    <t>Vor</t>
  </si>
  <si>
    <t>Biomar V</t>
  </si>
  <si>
    <t>Taniri</t>
  </si>
  <si>
    <t>Comau</t>
  </si>
  <si>
    <t>Raper</t>
  </si>
  <si>
    <t>Taitao</t>
  </si>
  <si>
    <t>Albatros II</t>
  </si>
  <si>
    <t>Pincoya</t>
  </si>
  <si>
    <t>Ahoni</t>
  </si>
  <si>
    <t>Christopher</t>
  </si>
  <si>
    <t>Centinela</t>
  </si>
  <si>
    <t>Mimi</t>
  </si>
  <si>
    <t>Tami S</t>
  </si>
  <si>
    <t>Salmon King</t>
  </si>
  <si>
    <t>Chiloe II</t>
  </si>
  <si>
    <t>Santa María Express</t>
  </si>
  <si>
    <t>Doña Price</t>
  </si>
  <si>
    <t>Calbuco</t>
  </si>
  <si>
    <t>Cai-Cai</t>
  </si>
  <si>
    <t>Costa Grande 4</t>
  </si>
  <si>
    <t>Sandrine</t>
  </si>
  <si>
    <t>Arlema I</t>
  </si>
  <si>
    <t>Marchigue</t>
  </si>
  <si>
    <t>Tehuelche</t>
  </si>
  <si>
    <t>Campo de Hielo Sur</t>
  </si>
  <si>
    <t>Río Frío</t>
  </si>
  <si>
    <t>Genoveva</t>
  </si>
  <si>
    <t>Christian II</t>
  </si>
  <si>
    <t>Anestis II</t>
  </si>
  <si>
    <t>Canutillita</t>
  </si>
  <si>
    <t>Forrest</t>
  </si>
  <si>
    <t>Carlos Porter</t>
  </si>
  <si>
    <t>Austral</t>
  </si>
  <si>
    <t>21 de Mayo III</t>
  </si>
  <si>
    <t>Rigel</t>
  </si>
  <si>
    <t>Leslie II</t>
  </si>
  <si>
    <t>Don Mateo</t>
  </si>
  <si>
    <t>Lascar</t>
  </si>
  <si>
    <t>Sergio Alberto</t>
  </si>
  <si>
    <t>Christian</t>
  </si>
  <si>
    <t>Pacífico I</t>
  </si>
  <si>
    <t>Tamara</t>
  </si>
  <si>
    <t>Nautilus</t>
  </si>
  <si>
    <t>Don Walter</t>
  </si>
  <si>
    <t>La Chimba</t>
  </si>
  <si>
    <t>Lago Yelcho</t>
  </si>
  <si>
    <t>Doña Eugenia</t>
  </si>
  <si>
    <t>Gráfico 1: Arqueo Bruto de la flota de la Marina Mercante Nacional. Años 2016 al 2025</t>
  </si>
  <si>
    <t>Gráfico 2: Número de naves que conforman la flota de la M.M.N.. Años 2016 al 2025</t>
  </si>
  <si>
    <t>OFICIALES</t>
  </si>
  <si>
    <t>TRIPULANTES</t>
  </si>
  <si>
    <t>Gráfico 3: Número de oficiales y tripulantes embarcados en flota Marina Mercante Nacional Años 2016 al 2025</t>
  </si>
  <si>
    <t>Propietario: Transporte y Turismo Austral Ltda.</t>
  </si>
  <si>
    <t>Propietario: Turismo y Transportes Naviero Spa</t>
  </si>
  <si>
    <t>Propietario: Melinka Shipping S.A.</t>
  </si>
  <si>
    <t>Propietario: Servicios e Inversiones DP S.A.</t>
  </si>
  <si>
    <t>Propietario: Hielos del Sur Spa</t>
  </si>
  <si>
    <t>Cabo Tamar</t>
  </si>
  <si>
    <t>Bahía Azul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</si>
</sst>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4">
    <font>
      <sz val="10"/>
      <name val="Geneva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10"/>
      <name val="New York"/>
    </font>
    <font>
      <sz val="10"/>
      <color indexed="8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  <scheme val="minor"/>
    </font>
    <font>
      <b/>
      <sz val="10"/>
      <name val="Arial"/>
      <family val="2"/>
      <scheme val="minor"/>
    </font>
    <font>
      <b/>
      <sz val="12"/>
      <name val="Arial"/>
      <family val="2"/>
      <scheme val="minor"/>
    </font>
    <font>
      <sz val="10"/>
      <color indexed="8"/>
      <name val="Arial"/>
      <family val="2"/>
      <scheme val="minor"/>
    </font>
    <font>
      <sz val="11"/>
      <color rgb="FFFF0000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name val="Arial"/>
      <family val="2"/>
      <scheme val="minor"/>
    </font>
    <font>
      <b/>
      <sz val="11"/>
      <name val="Arial"/>
      <family val="2"/>
      <scheme val="minor"/>
    </font>
    <font>
      <sz val="11"/>
      <color rgb="FF14181F"/>
      <name val="Arial"/>
      <family val="2"/>
      <scheme val="minor"/>
    </font>
    <font>
      <b/>
      <sz val="11"/>
      <color rgb="FF14181F"/>
      <name val="Arial"/>
      <family val="2"/>
      <scheme val="minor"/>
    </font>
    <font>
      <sz val="11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11"/>
      <name val="Arial"/>
      <family val="2"/>
      <scheme val="major"/>
    </font>
    <font>
      <sz val="11"/>
      <color theme="0"/>
      <name val="Arial"/>
      <family val="2"/>
      <scheme val="minor"/>
    </font>
    <font>
      <b/>
      <sz val="14"/>
      <color rgb="FF000000"/>
      <name val="Arial"/>
      <family val="2"/>
      <scheme val="minor"/>
    </font>
    <font>
      <sz val="10"/>
      <color theme="0"/>
      <name val="Geneva"/>
      <family val="2"/>
    </font>
    <font>
      <sz val="9"/>
      <color theme="0"/>
      <name val="Arial"/>
      <family val="2"/>
    </font>
    <font>
      <b/>
      <sz val="12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4" fillId="0" borderId="0"/>
    <xf numFmtId="0" fontId="4" fillId="0" borderId="0"/>
    <xf numFmtId="0" fontId="1" fillId="0" borderId="0"/>
  </cellStyleXfs>
  <cellXfs count="63">
    <xf numFmtId="0" fontId="0" fillId="0" borderId="0" xfId="0"/>
    <xf numFmtId="0" fontId="2" fillId="2" borderId="0" xfId="0" applyFont="1" applyFill="1"/>
    <xf numFmtId="0" fontId="6" fillId="2" borderId="0" xfId="2" applyFont="1" applyFill="1"/>
    <xf numFmtId="0" fontId="7" fillId="2" borderId="0" xfId="2" applyFont="1" applyFill="1"/>
    <xf numFmtId="0" fontId="7" fillId="2" borderId="0" xfId="2" applyFont="1" applyFill="1" applyAlignment="1">
      <alignment horizontal="center"/>
    </xf>
    <xf numFmtId="0" fontId="6" fillId="2" borderId="1" xfId="2" applyFont="1" applyFill="1" applyBorder="1"/>
    <xf numFmtId="0" fontId="6" fillId="2" borderId="0" xfId="2" applyFont="1" applyFill="1" applyAlignment="1">
      <alignment horizontal="center"/>
    </xf>
    <xf numFmtId="3" fontId="6" fillId="2" borderId="0" xfId="2" applyNumberFormat="1" applyFont="1" applyFill="1"/>
    <xf numFmtId="0" fontId="7" fillId="2" borderId="0" xfId="2" applyFont="1" applyFill="1" applyAlignment="1">
      <alignment wrapText="1"/>
    </xf>
    <xf numFmtId="0" fontId="9" fillId="2" borderId="0" xfId="3" applyFont="1" applyFill="1" applyAlignment="1">
      <alignment wrapText="1"/>
    </xf>
    <xf numFmtId="0" fontId="5" fillId="2" borderId="0" xfId="2" applyFont="1" applyFill="1" applyAlignment="1">
      <alignment vertical="center" wrapText="1"/>
    </xf>
    <xf numFmtId="15" fontId="7" fillId="2" borderId="0" xfId="2" applyNumberFormat="1" applyFont="1" applyFill="1" applyAlignment="1">
      <alignment horizontal="center"/>
    </xf>
    <xf numFmtId="0" fontId="7" fillId="2" borderId="0" xfId="2" applyFont="1" applyFill="1" applyAlignment="1">
      <alignment horizontal="center" vertical="center" wrapText="1"/>
    </xf>
    <xf numFmtId="14" fontId="9" fillId="2" borderId="0" xfId="3" applyNumberFormat="1" applyFont="1" applyFill="1" applyAlignment="1">
      <alignment horizontal="center" wrapText="1"/>
    </xf>
    <xf numFmtId="14" fontId="9" fillId="2" borderId="0" xfId="4" applyNumberFormat="1" applyFont="1" applyFill="1" applyAlignment="1">
      <alignment horizontal="center" wrapText="1"/>
    </xf>
    <xf numFmtId="0" fontId="6" fillId="2" borderId="0" xfId="2" applyFont="1" applyFill="1" applyAlignment="1">
      <alignment wrapText="1"/>
    </xf>
    <xf numFmtId="3" fontId="7" fillId="2" borderId="0" xfId="2" applyNumberFormat="1" applyFont="1" applyFill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4" fontId="11" fillId="0" borderId="0" xfId="0" applyNumberFormat="1" applyFont="1"/>
    <xf numFmtId="3" fontId="11" fillId="0" borderId="0" xfId="0" applyNumberFormat="1" applyFont="1"/>
    <xf numFmtId="0" fontId="12" fillId="0" borderId="0" xfId="0" applyFont="1"/>
    <xf numFmtId="0" fontId="10" fillId="0" borderId="0" xfId="0" applyFont="1"/>
    <xf numFmtId="4" fontId="12" fillId="0" borderId="0" xfId="0" applyNumberFormat="1" applyFont="1"/>
    <xf numFmtId="4" fontId="13" fillId="0" borderId="0" xfId="0" applyNumberFormat="1" applyFont="1"/>
    <xf numFmtId="0" fontId="13" fillId="0" borderId="0" xfId="0" applyFont="1"/>
    <xf numFmtId="4" fontId="13" fillId="0" borderId="0" xfId="0" applyNumberFormat="1" applyFont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3" fontId="13" fillId="0" borderId="0" xfId="0" applyNumberFormat="1" applyFont="1" applyAlignment="1">
      <alignment horizontal="right"/>
    </xf>
    <xf numFmtId="3" fontId="13" fillId="0" borderId="0" xfId="0" applyNumberFormat="1" applyFont="1"/>
    <xf numFmtId="0" fontId="13" fillId="2" borderId="0" xfId="0" applyFont="1" applyFill="1"/>
    <xf numFmtId="0" fontId="14" fillId="0" borderId="0" xfId="0" applyFont="1" applyAlignment="1">
      <alignment vertical="center"/>
    </xf>
    <xf numFmtId="3" fontId="12" fillId="0" borderId="0" xfId="0" applyNumberFormat="1" applyFont="1"/>
    <xf numFmtId="0" fontId="13" fillId="2" borderId="0" xfId="0" applyFont="1" applyFill="1" applyAlignment="1">
      <alignment horizontal="left"/>
    </xf>
    <xf numFmtId="0" fontId="15" fillId="0" borderId="0" xfId="0" applyFont="1" applyAlignment="1">
      <alignment vertical="center"/>
    </xf>
    <xf numFmtId="0" fontId="12" fillId="2" borderId="0" xfId="0" applyFont="1" applyFill="1" applyAlignment="1">
      <alignment horizontal="left"/>
    </xf>
    <xf numFmtId="0" fontId="12" fillId="2" borderId="0" xfId="0" applyFont="1" applyFill="1"/>
    <xf numFmtId="3" fontId="12" fillId="0" borderId="0" xfId="0" applyNumberFormat="1" applyFont="1" applyAlignment="1">
      <alignment horizontal="right"/>
    </xf>
    <xf numFmtId="3" fontId="12" fillId="2" borderId="0" xfId="0" applyNumberFormat="1" applyFont="1" applyFill="1" applyAlignment="1">
      <alignment horizontal="center"/>
    </xf>
    <xf numFmtId="0" fontId="11" fillId="0" borderId="0" xfId="0" applyFont="1" applyAlignment="1">
      <alignment vertical="center" wrapText="1"/>
    </xf>
    <xf numFmtId="0" fontId="16" fillId="0" borderId="0" xfId="0" applyFont="1"/>
    <xf numFmtId="0" fontId="17" fillId="0" borderId="0" xfId="0" applyFont="1" applyAlignment="1">
      <alignment horizontal="center"/>
    </xf>
    <xf numFmtId="0" fontId="17" fillId="0" borderId="0" xfId="0" applyFont="1"/>
    <xf numFmtId="4" fontId="17" fillId="0" borderId="0" xfId="0" applyNumberFormat="1" applyFont="1"/>
    <xf numFmtId="0" fontId="18" fillId="0" borderId="0" xfId="0" applyFont="1"/>
    <xf numFmtId="0" fontId="17" fillId="0" borderId="0" xfId="0" applyFont="1" applyAlignment="1">
      <alignment horizontal="center" wrapText="1"/>
    </xf>
    <xf numFmtId="4" fontId="17" fillId="0" borderId="0" xfId="0" applyNumberFormat="1" applyFont="1" applyAlignment="1">
      <alignment horizontal="center" vertical="center"/>
    </xf>
    <xf numFmtId="0" fontId="18" fillId="2" borderId="0" xfId="0" applyFont="1" applyFill="1" applyAlignment="1">
      <alignment horizontal="left"/>
    </xf>
    <xf numFmtId="4" fontId="16" fillId="0" borderId="0" xfId="0" applyNumberFormat="1" applyFont="1"/>
    <xf numFmtId="3" fontId="9" fillId="2" borderId="0" xfId="3" applyNumberFormat="1" applyFont="1" applyFill="1" applyAlignment="1">
      <alignment horizontal="right" wrapText="1"/>
    </xf>
    <xf numFmtId="3" fontId="9" fillId="2" borderId="0" xfId="4" applyNumberFormat="1" applyFont="1" applyFill="1" applyAlignment="1">
      <alignment horizontal="right" wrapText="1"/>
    </xf>
    <xf numFmtId="0" fontId="19" fillId="2" borderId="0" xfId="0" applyFont="1" applyFill="1"/>
    <xf numFmtId="41" fontId="19" fillId="2" borderId="0" xfId="0" applyNumberFormat="1" applyFont="1" applyFill="1"/>
    <xf numFmtId="0" fontId="0" fillId="2" borderId="0" xfId="0" applyFill="1"/>
    <xf numFmtId="0" fontId="20" fillId="2" borderId="0" xfId="0" applyFont="1" applyFill="1" applyAlignment="1">
      <alignment horizontal="left" vertical="center" readingOrder="1"/>
    </xf>
    <xf numFmtId="0" fontId="21" fillId="2" borderId="0" xfId="0" applyFont="1" applyFill="1"/>
    <xf numFmtId="0" fontId="22" fillId="2" borderId="0" xfId="0" applyFont="1" applyFill="1"/>
    <xf numFmtId="0" fontId="22" fillId="2" borderId="0" xfId="0" applyFont="1" applyFill="1" applyAlignment="1">
      <alignment horizontal="center"/>
    </xf>
    <xf numFmtId="0" fontId="22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/>
    </xf>
    <xf numFmtId="0" fontId="8" fillId="2" borderId="0" xfId="2" applyFont="1" applyFill="1" applyAlignment="1">
      <alignment horizontal="center" wrapText="1"/>
    </xf>
    <xf numFmtId="0" fontId="7" fillId="2" borderId="0" xfId="2" applyFont="1" applyFill="1" applyAlignment="1">
      <alignment horizontal="center"/>
    </xf>
    <xf numFmtId="0" fontId="23" fillId="2" borderId="0" xfId="0" applyFont="1" applyFill="1" applyAlignment="1">
      <alignment horizontal="left" vertical="center" readingOrder="1"/>
    </xf>
  </cellXfs>
  <cellStyles count="6">
    <cellStyle name="Normal" xfId="0" builtinId="0"/>
    <cellStyle name="Normal 2" xfId="1" xr:uid="{00000000-0005-0000-0000-000001000000}"/>
    <cellStyle name="Normal 3" xfId="2" xr:uid="{00000000-0005-0000-0000-000002000000}"/>
    <cellStyle name="Normal 4" xfId="5" xr:uid="{00000000-0005-0000-0000-000003000000}"/>
    <cellStyle name="Normal_bajas" xfId="4" xr:uid="{00000000-0005-0000-0000-000006000000}"/>
    <cellStyle name="Normal_Hoja1" xfId="3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91440" tIns="9144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'GRAFICO 1'!$N$7:$N$16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'GRAFICO 1'!$O$7:$O$16</c:f>
              <c:numCache>
                <c:formatCode>_(* #,##0_);_(* \(#,##0\);_(* "-"_);_(@_)</c:formatCode>
                <c:ptCount val="10"/>
                <c:pt idx="0">
                  <c:v>804999</c:v>
                </c:pt>
                <c:pt idx="1">
                  <c:v>854655</c:v>
                </c:pt>
                <c:pt idx="2">
                  <c:v>766988</c:v>
                </c:pt>
                <c:pt idx="3">
                  <c:v>700588</c:v>
                </c:pt>
                <c:pt idx="4">
                  <c:v>671692</c:v>
                </c:pt>
                <c:pt idx="5">
                  <c:v>648787</c:v>
                </c:pt>
                <c:pt idx="6">
                  <c:v>695499</c:v>
                </c:pt>
                <c:pt idx="7">
                  <c:v>721914</c:v>
                </c:pt>
                <c:pt idx="8">
                  <c:v>692521</c:v>
                </c:pt>
                <c:pt idx="9">
                  <c:v>684401.4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96-49A6-A777-87F80EAB0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491123648"/>
        <c:axId val="209903520"/>
        <c:axId val="0"/>
      </c:bar3DChart>
      <c:catAx>
        <c:axId val="491123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09903520"/>
        <c:crosses val="autoZero"/>
        <c:auto val="1"/>
        <c:lblAlgn val="ctr"/>
        <c:lblOffset val="100"/>
        <c:noMultiLvlLbl val="0"/>
      </c:catAx>
      <c:valAx>
        <c:axId val="209903520"/>
        <c:scaling>
          <c:orientation val="minMax"/>
        </c:scaling>
        <c:delete val="1"/>
        <c:axPos val="l"/>
        <c:numFmt formatCode="_(* #,##0_);_(* \(#,##0\);_(* &quot;-&quot;_);_(@_)" sourceLinked="1"/>
        <c:majorTickMark val="none"/>
        <c:minorTickMark val="none"/>
        <c:tickLblPos val="nextTo"/>
        <c:crossAx val="491123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91440" tIns="9144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'GRAFICO 2'!$M$4:$M$13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'GRAFICO 2'!$N$4:$N$13</c:f>
              <c:numCache>
                <c:formatCode>General</c:formatCode>
                <c:ptCount val="10"/>
                <c:pt idx="0">
                  <c:v>235</c:v>
                </c:pt>
                <c:pt idx="1">
                  <c:v>247</c:v>
                </c:pt>
                <c:pt idx="2">
                  <c:v>253</c:v>
                </c:pt>
                <c:pt idx="3">
                  <c:v>259</c:v>
                </c:pt>
                <c:pt idx="4">
                  <c:v>266</c:v>
                </c:pt>
                <c:pt idx="5">
                  <c:v>261</c:v>
                </c:pt>
                <c:pt idx="6">
                  <c:v>264</c:v>
                </c:pt>
                <c:pt idx="7">
                  <c:v>244</c:v>
                </c:pt>
                <c:pt idx="8">
                  <c:v>249</c:v>
                </c:pt>
                <c:pt idx="9">
                  <c:v>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6C-4C66-B772-3944A1A3F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93859152"/>
        <c:axId val="331403120"/>
        <c:axId val="0"/>
      </c:bar3DChart>
      <c:catAx>
        <c:axId val="393859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331403120"/>
        <c:crosses val="autoZero"/>
        <c:auto val="1"/>
        <c:lblAlgn val="ctr"/>
        <c:lblOffset val="100"/>
        <c:noMultiLvlLbl val="0"/>
      </c:catAx>
      <c:valAx>
        <c:axId val="3314031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93859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'GRAFICO 3'!$O$7</c:f>
              <c:strCache>
                <c:ptCount val="1"/>
                <c:pt idx="0">
                  <c:v>OFICIALES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9144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'GRAFICO 3'!$N$9:$N$18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'GRAFICO 3'!$O$9:$O$18</c:f>
              <c:numCache>
                <c:formatCode>General</c:formatCode>
                <c:ptCount val="10"/>
                <c:pt idx="0">
                  <c:v>943</c:v>
                </c:pt>
                <c:pt idx="1">
                  <c:v>1010</c:v>
                </c:pt>
                <c:pt idx="2">
                  <c:v>1029</c:v>
                </c:pt>
                <c:pt idx="3">
                  <c:v>1084</c:v>
                </c:pt>
                <c:pt idx="4">
                  <c:v>1105</c:v>
                </c:pt>
                <c:pt idx="5">
                  <c:v>1104</c:v>
                </c:pt>
                <c:pt idx="6">
                  <c:v>1123</c:v>
                </c:pt>
                <c:pt idx="7">
                  <c:v>1090</c:v>
                </c:pt>
                <c:pt idx="8">
                  <c:v>970</c:v>
                </c:pt>
                <c:pt idx="9">
                  <c:v>1004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31-4DAB-A9DA-49EF0354485A}"/>
            </c:ext>
          </c:extLst>
        </c:ser>
        <c:ser>
          <c:idx val="1"/>
          <c:order val="1"/>
          <c:tx>
            <c:strRef>
              <c:f>'GRAFICO 3'!$P$7</c:f>
              <c:strCache>
                <c:ptCount val="1"/>
                <c:pt idx="0">
                  <c:v>TRIPULANTES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91440" tIns="9144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.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'GRAFICO 3'!$N$9:$N$18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'GRAFICO 3'!$P$9:$P$18</c:f>
              <c:numCache>
                <c:formatCode>General</c:formatCode>
                <c:ptCount val="10"/>
                <c:pt idx="0">
                  <c:v>1335</c:v>
                </c:pt>
                <c:pt idx="1">
                  <c:v>1468</c:v>
                </c:pt>
                <c:pt idx="2">
                  <c:v>1509</c:v>
                </c:pt>
                <c:pt idx="3">
                  <c:v>1525</c:v>
                </c:pt>
                <c:pt idx="4">
                  <c:v>1526</c:v>
                </c:pt>
                <c:pt idx="5">
                  <c:v>1512</c:v>
                </c:pt>
                <c:pt idx="6">
                  <c:v>1540</c:v>
                </c:pt>
                <c:pt idx="7">
                  <c:v>1481</c:v>
                </c:pt>
                <c:pt idx="8">
                  <c:v>1326</c:v>
                </c:pt>
                <c:pt idx="9">
                  <c:v>1365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31-4DAB-A9DA-49EF03544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shape val="box"/>
        <c:axId val="494590160"/>
        <c:axId val="159770816"/>
        <c:axId val="0"/>
      </c:bar3DChart>
      <c:catAx>
        <c:axId val="49459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59770816"/>
        <c:crosses val="autoZero"/>
        <c:auto val="1"/>
        <c:lblAlgn val="ctr"/>
        <c:lblOffset val="100"/>
        <c:noMultiLvlLbl val="0"/>
      </c:catAx>
      <c:valAx>
        <c:axId val="15977081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94590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2</xdr:row>
      <xdr:rowOff>28574</xdr:rowOff>
    </xdr:from>
    <xdr:to>
      <xdr:col>10</xdr:col>
      <xdr:colOff>304800</xdr:colOff>
      <xdr:row>28</xdr:row>
      <xdr:rowOff>25400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4CE14C0-171F-4422-ABD4-0453890E16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14286</xdr:colOff>
      <xdr:row>2</xdr:row>
      <xdr:rowOff>9524</xdr:rowOff>
    </xdr:from>
    <xdr:to>
      <xdr:col>10</xdr:col>
      <xdr:colOff>742949</xdr:colOff>
      <xdr:row>26</xdr:row>
      <xdr:rowOff>57149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BE53388-4875-4174-AA56-8F73F9BE1A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747711</xdr:colOff>
      <xdr:row>2</xdr:row>
      <xdr:rowOff>28574</xdr:rowOff>
    </xdr:from>
    <xdr:to>
      <xdr:col>10</xdr:col>
      <xdr:colOff>733424</xdr:colOff>
      <xdr:row>27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58BB696-4A24-4B66-A8EF-12C0460933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lásico de Office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45"/>
  <sheetViews>
    <sheetView showGridLines="0" zoomScaleNormal="100" workbookViewId="0">
      <selection activeCell="B106" sqref="B106"/>
    </sheetView>
  </sheetViews>
  <sheetFormatPr baseColWidth="10" defaultColWidth="11.42578125" defaultRowHeight="13.5" customHeight="1"/>
  <cols>
    <col min="1" max="1" width="4.7109375" style="21" customWidth="1"/>
    <col min="2" max="2" width="59.42578125" style="21" bestFit="1" customWidth="1"/>
    <col min="3" max="3" width="17.28515625" style="21" bestFit="1" customWidth="1"/>
    <col min="4" max="4" width="8.5703125" style="21" bestFit="1" customWidth="1"/>
    <col min="5" max="6" width="11.28515625" style="21" bestFit="1" customWidth="1"/>
    <col min="7" max="7" width="10.140625" style="21" bestFit="1" customWidth="1"/>
    <col min="8" max="8" width="9" style="21" bestFit="1" customWidth="1"/>
    <col min="9" max="9" width="8.140625" style="21" bestFit="1" customWidth="1"/>
    <col min="10" max="10" width="10.42578125" style="21" bestFit="1" customWidth="1"/>
    <col min="11" max="11" width="9" style="21" bestFit="1" customWidth="1"/>
    <col min="12" max="12" width="31.7109375" style="21" bestFit="1" customWidth="1"/>
    <col min="13" max="16384" width="11.42578125" style="21"/>
  </cols>
  <sheetData>
    <row r="1" spans="2:12" ht="14">
      <c r="B1" s="25" t="s">
        <v>225</v>
      </c>
    </row>
    <row r="2" spans="2:12" ht="14">
      <c r="B2" s="25" t="s">
        <v>226</v>
      </c>
    </row>
    <row r="3" spans="2:12" ht="14"/>
    <row r="4" spans="2:12" ht="14">
      <c r="E4" s="59" t="s">
        <v>182</v>
      </c>
      <c r="F4" s="59"/>
      <c r="J4" s="59" t="s">
        <v>227</v>
      </c>
      <c r="K4" s="59"/>
    </row>
    <row r="5" spans="2:12" ht="14">
      <c r="B5" s="17" t="s">
        <v>214</v>
      </c>
      <c r="C5" s="17" t="s">
        <v>228</v>
      </c>
      <c r="D5" s="17" t="s">
        <v>229</v>
      </c>
      <c r="E5" s="17" t="s">
        <v>230</v>
      </c>
      <c r="F5" s="17" t="s">
        <v>231</v>
      </c>
      <c r="G5" s="17" t="s">
        <v>0</v>
      </c>
      <c r="H5" s="17" t="s">
        <v>1</v>
      </c>
      <c r="I5" s="17" t="s">
        <v>2</v>
      </c>
      <c r="J5" s="17" t="s">
        <v>3</v>
      </c>
      <c r="K5" s="17" t="s">
        <v>4</v>
      </c>
      <c r="L5" s="17" t="s">
        <v>232</v>
      </c>
    </row>
    <row r="6" spans="2:12" ht="14">
      <c r="B6" s="18" t="s">
        <v>233</v>
      </c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2:12" ht="14">
      <c r="B7" s="31" t="s">
        <v>234</v>
      </c>
      <c r="C7" s="21">
        <v>3553</v>
      </c>
      <c r="D7" s="21" t="s">
        <v>235</v>
      </c>
      <c r="E7" s="23">
        <v>13666</v>
      </c>
      <c r="F7" s="23">
        <v>6687</v>
      </c>
      <c r="G7" s="23">
        <v>161.62</v>
      </c>
      <c r="H7" s="23">
        <v>23</v>
      </c>
      <c r="I7" s="23">
        <v>13.4</v>
      </c>
      <c r="J7" s="32">
        <v>10</v>
      </c>
      <c r="K7" s="32">
        <v>12</v>
      </c>
      <c r="L7" s="21" t="s">
        <v>140</v>
      </c>
    </row>
    <row r="8" spans="2:12" ht="14">
      <c r="B8" s="31" t="s">
        <v>222</v>
      </c>
      <c r="C8" s="21">
        <v>3544</v>
      </c>
      <c r="D8" s="21" t="s">
        <v>236</v>
      </c>
      <c r="E8" s="23">
        <v>8473</v>
      </c>
      <c r="F8" s="23">
        <v>3868</v>
      </c>
      <c r="G8" s="23">
        <v>127.57</v>
      </c>
      <c r="H8" s="23">
        <v>20.399999999999999</v>
      </c>
      <c r="I8" s="23">
        <v>11.7</v>
      </c>
      <c r="J8" s="32">
        <v>9</v>
      </c>
      <c r="K8" s="32">
        <v>13</v>
      </c>
      <c r="L8" s="21" t="s">
        <v>140</v>
      </c>
    </row>
    <row r="9" spans="2:12" ht="14">
      <c r="B9" s="31" t="s">
        <v>187</v>
      </c>
      <c r="C9" s="21">
        <v>3529</v>
      </c>
      <c r="D9" s="21" t="s">
        <v>237</v>
      </c>
      <c r="E9" s="23">
        <v>30010</v>
      </c>
      <c r="F9" s="23">
        <v>13579</v>
      </c>
      <c r="G9" s="23">
        <v>183</v>
      </c>
      <c r="H9" s="23">
        <v>32.200000000000003</v>
      </c>
      <c r="I9" s="23">
        <v>19.100000000000001</v>
      </c>
      <c r="J9" s="32">
        <v>9</v>
      </c>
      <c r="K9" s="32">
        <v>16</v>
      </c>
      <c r="L9" s="21" t="s">
        <v>140</v>
      </c>
    </row>
    <row r="10" spans="2:12" ht="14">
      <c r="B10" s="31" t="s">
        <v>176</v>
      </c>
      <c r="C10" s="21">
        <v>3518</v>
      </c>
      <c r="D10" s="21" t="s">
        <v>238</v>
      </c>
      <c r="E10" s="23">
        <v>1470</v>
      </c>
      <c r="F10" s="23">
        <v>441</v>
      </c>
      <c r="G10" s="23">
        <v>58.7</v>
      </c>
      <c r="H10" s="23">
        <v>14.6</v>
      </c>
      <c r="I10" s="23">
        <v>5.5</v>
      </c>
      <c r="J10" s="32">
        <v>6</v>
      </c>
      <c r="K10" s="32">
        <v>5</v>
      </c>
      <c r="L10" s="21" t="s">
        <v>112</v>
      </c>
    </row>
    <row r="11" spans="2:12" ht="14">
      <c r="B11" s="31" t="s">
        <v>670</v>
      </c>
      <c r="C11" s="21">
        <v>3514</v>
      </c>
      <c r="D11" s="21" t="s">
        <v>239</v>
      </c>
      <c r="E11" s="23">
        <v>61888</v>
      </c>
      <c r="F11" s="23">
        <v>33561</v>
      </c>
      <c r="G11" s="23">
        <v>244</v>
      </c>
      <c r="H11" s="23">
        <v>43</v>
      </c>
      <c r="I11" s="23">
        <v>21.8</v>
      </c>
      <c r="J11" s="32">
        <v>10</v>
      </c>
      <c r="K11" s="32">
        <v>17</v>
      </c>
      <c r="L11" s="21" t="s">
        <v>11</v>
      </c>
    </row>
    <row r="12" spans="2:12" ht="14">
      <c r="B12" s="31" t="s">
        <v>170</v>
      </c>
      <c r="C12" s="21">
        <v>3504</v>
      </c>
      <c r="D12" s="21" t="s">
        <v>240</v>
      </c>
      <c r="E12" s="23">
        <v>30109</v>
      </c>
      <c r="F12" s="23">
        <v>13579</v>
      </c>
      <c r="G12" s="23">
        <v>183</v>
      </c>
      <c r="H12" s="23">
        <v>32</v>
      </c>
      <c r="I12" s="23">
        <v>19.100000000000001</v>
      </c>
      <c r="J12" s="32">
        <v>8</v>
      </c>
      <c r="K12" s="32">
        <v>15</v>
      </c>
      <c r="L12" s="21" t="s">
        <v>140</v>
      </c>
    </row>
    <row r="13" spans="2:12" ht="14">
      <c r="B13" s="31" t="s">
        <v>158</v>
      </c>
      <c r="C13" s="21">
        <v>3469</v>
      </c>
      <c r="D13" s="21" t="s">
        <v>241</v>
      </c>
      <c r="E13" s="23">
        <v>27505</v>
      </c>
      <c r="F13" s="23">
        <v>13712</v>
      </c>
      <c r="G13" s="23">
        <v>182.43</v>
      </c>
      <c r="H13" s="23">
        <v>32.200000000000003</v>
      </c>
      <c r="I13" s="23">
        <v>0</v>
      </c>
      <c r="J13" s="32">
        <v>11</v>
      </c>
      <c r="K13" s="32">
        <v>14</v>
      </c>
      <c r="L13" s="21" t="s">
        <v>11</v>
      </c>
    </row>
    <row r="14" spans="2:12" ht="14">
      <c r="B14" s="31" t="s">
        <v>126</v>
      </c>
      <c r="C14" s="21">
        <v>3418</v>
      </c>
      <c r="D14" s="21" t="s">
        <v>242</v>
      </c>
      <c r="E14" s="23">
        <v>61888</v>
      </c>
      <c r="F14" s="23">
        <v>33561</v>
      </c>
      <c r="G14" s="23">
        <v>244.16</v>
      </c>
      <c r="H14" s="23">
        <v>43</v>
      </c>
      <c r="I14" s="23">
        <v>21.8</v>
      </c>
      <c r="J14" s="32">
        <v>12</v>
      </c>
      <c r="K14" s="32">
        <v>15</v>
      </c>
      <c r="L14" s="21" t="s">
        <v>11</v>
      </c>
    </row>
    <row r="15" spans="2:12" ht="14">
      <c r="B15" s="31" t="s">
        <v>113</v>
      </c>
      <c r="C15" s="21">
        <v>3381</v>
      </c>
      <c r="D15" s="21" t="s">
        <v>243</v>
      </c>
      <c r="E15" s="23">
        <v>20121</v>
      </c>
      <c r="F15" s="23">
        <v>9182</v>
      </c>
      <c r="G15" s="23">
        <v>172.13</v>
      </c>
      <c r="H15" s="23">
        <v>27.7</v>
      </c>
      <c r="I15" s="23">
        <v>0</v>
      </c>
      <c r="J15" s="32">
        <v>8</v>
      </c>
      <c r="K15" s="32">
        <v>10</v>
      </c>
      <c r="L15" s="21" t="s">
        <v>140</v>
      </c>
    </row>
    <row r="16" spans="2:12" ht="14">
      <c r="B16" s="31" t="s">
        <v>8</v>
      </c>
      <c r="C16" s="21">
        <v>3308</v>
      </c>
      <c r="D16" s="21" t="s">
        <v>244</v>
      </c>
      <c r="E16" s="23">
        <v>6385</v>
      </c>
      <c r="F16" s="23">
        <v>3277</v>
      </c>
      <c r="G16" s="23">
        <v>132.4</v>
      </c>
      <c r="H16" s="23">
        <v>19</v>
      </c>
      <c r="I16" s="23">
        <v>9</v>
      </c>
      <c r="J16" s="32">
        <v>8</v>
      </c>
      <c r="K16" s="32">
        <v>9</v>
      </c>
      <c r="L16" s="21" t="s">
        <v>10</v>
      </c>
    </row>
    <row r="17" spans="2:12" ht="14">
      <c r="B17" s="31" t="s">
        <v>7</v>
      </c>
      <c r="C17" s="21">
        <v>3257</v>
      </c>
      <c r="D17" s="21" t="s">
        <v>245</v>
      </c>
      <c r="E17" s="23">
        <v>3248</v>
      </c>
      <c r="F17" s="23">
        <v>1273</v>
      </c>
      <c r="G17" s="23">
        <v>79.89</v>
      </c>
      <c r="H17" s="23">
        <v>17</v>
      </c>
      <c r="I17" s="23">
        <v>8</v>
      </c>
      <c r="J17" s="32">
        <v>8</v>
      </c>
      <c r="K17" s="32">
        <v>7</v>
      </c>
      <c r="L17" s="21" t="s">
        <v>11</v>
      </c>
    </row>
    <row r="18" spans="2:12" ht="14">
      <c r="B18" s="31" t="s">
        <v>6</v>
      </c>
      <c r="C18" s="21">
        <v>3190</v>
      </c>
      <c r="D18" s="21" t="s">
        <v>246</v>
      </c>
      <c r="E18" s="23">
        <v>6406</v>
      </c>
      <c r="F18" s="23">
        <v>3244</v>
      </c>
      <c r="G18" s="23">
        <v>132</v>
      </c>
      <c r="H18" s="23">
        <v>19.399999999999999</v>
      </c>
      <c r="I18" s="23">
        <v>9.4499999999999993</v>
      </c>
      <c r="J18" s="32">
        <v>7</v>
      </c>
      <c r="K18" s="32">
        <v>8</v>
      </c>
      <c r="L18" s="21" t="s">
        <v>10</v>
      </c>
    </row>
    <row r="19" spans="2:12" ht="14">
      <c r="B19" s="18"/>
      <c r="D19" s="18" t="s">
        <v>5</v>
      </c>
      <c r="E19" s="19">
        <f>SUBTOTAL(9,E7:E18)</f>
        <v>271169</v>
      </c>
      <c r="F19" s="19">
        <f>SUBTOTAL(9,F7:F18)</f>
        <v>135964</v>
      </c>
      <c r="G19" s="19">
        <f>SUBTOTAL(9,G7:G18)</f>
        <v>1900.9000000000003</v>
      </c>
      <c r="H19" s="19">
        <f>SUBTOTAL(9,H7:H18)</f>
        <v>323.49999999999994</v>
      </c>
      <c r="I19" s="19">
        <f>SUBTOTAL(9,I7:I18)</f>
        <v>138.84999999999997</v>
      </c>
      <c r="J19" s="20">
        <f t="shared" ref="J19:K19" si="0">SUBTOTAL(9,J7:J18)</f>
        <v>106</v>
      </c>
      <c r="K19" s="20">
        <f t="shared" si="0"/>
        <v>141</v>
      </c>
    </row>
    <row r="20" spans="2:12" ht="14">
      <c r="B20" s="18" t="s">
        <v>247</v>
      </c>
      <c r="E20" s="19"/>
      <c r="F20" s="19"/>
      <c r="G20" s="19"/>
      <c r="H20" s="19"/>
      <c r="I20" s="19"/>
      <c r="J20" s="32"/>
      <c r="K20" s="32"/>
    </row>
    <row r="21" spans="2:12" ht="14">
      <c r="B21" s="31" t="s">
        <v>171</v>
      </c>
      <c r="C21" s="21">
        <v>3507</v>
      </c>
      <c r="D21" s="21" t="s">
        <v>248</v>
      </c>
      <c r="E21" s="23">
        <v>3248</v>
      </c>
      <c r="F21" s="23">
        <v>1273</v>
      </c>
      <c r="G21" s="23">
        <v>79.89</v>
      </c>
      <c r="H21" s="23">
        <v>17</v>
      </c>
      <c r="I21" s="23">
        <v>8</v>
      </c>
      <c r="J21" s="32">
        <v>7</v>
      </c>
      <c r="K21" s="32">
        <v>7</v>
      </c>
      <c r="L21" s="21" t="s">
        <v>11</v>
      </c>
    </row>
    <row r="22" spans="2:12" ht="14">
      <c r="B22" s="31" t="s">
        <v>132</v>
      </c>
      <c r="C22" s="21">
        <v>3413</v>
      </c>
      <c r="D22" s="21" t="s">
        <v>249</v>
      </c>
      <c r="E22" s="23">
        <v>29708</v>
      </c>
      <c r="F22" s="23">
        <v>14103</v>
      </c>
      <c r="G22" s="23">
        <v>183.31</v>
      </c>
      <c r="H22" s="23">
        <v>32.200000000000003</v>
      </c>
      <c r="I22" s="23">
        <v>0</v>
      </c>
      <c r="J22" s="32">
        <v>11</v>
      </c>
      <c r="K22" s="32">
        <v>13</v>
      </c>
      <c r="L22" s="21" t="s">
        <v>140</v>
      </c>
    </row>
    <row r="23" spans="2:12" ht="14">
      <c r="B23" s="31" t="s">
        <v>127</v>
      </c>
      <c r="C23" s="21">
        <v>3412</v>
      </c>
      <c r="D23" s="21" t="s">
        <v>250</v>
      </c>
      <c r="E23" s="23">
        <v>29708</v>
      </c>
      <c r="F23" s="23">
        <v>14103</v>
      </c>
      <c r="G23" s="23">
        <v>183</v>
      </c>
      <c r="H23" s="23">
        <v>32.200000000000003</v>
      </c>
      <c r="I23" s="23">
        <v>0</v>
      </c>
      <c r="J23" s="32">
        <v>11</v>
      </c>
      <c r="K23" s="32">
        <v>12</v>
      </c>
      <c r="L23" s="21" t="s">
        <v>140</v>
      </c>
    </row>
    <row r="24" spans="2:12" ht="14">
      <c r="B24" s="31" t="s">
        <v>16</v>
      </c>
      <c r="C24" s="21">
        <v>3365</v>
      </c>
      <c r="D24" s="21" t="s">
        <v>251</v>
      </c>
      <c r="E24" s="23">
        <v>29983</v>
      </c>
      <c r="F24" s="23">
        <v>13397</v>
      </c>
      <c r="G24" s="23">
        <v>183.02</v>
      </c>
      <c r="H24" s="23">
        <v>32</v>
      </c>
      <c r="I24" s="23">
        <v>0</v>
      </c>
      <c r="J24" s="32">
        <v>11</v>
      </c>
      <c r="K24" s="32">
        <v>12</v>
      </c>
      <c r="L24" s="21" t="s">
        <v>11</v>
      </c>
    </row>
    <row r="25" spans="2:12" ht="14">
      <c r="B25" s="18"/>
      <c r="D25" s="18" t="s">
        <v>5</v>
      </c>
      <c r="E25" s="19">
        <f>SUBTOTAL(9,E21:E24)</f>
        <v>92647</v>
      </c>
      <c r="F25" s="19">
        <f>SUBTOTAL(9,F21:F24)</f>
        <v>42876</v>
      </c>
      <c r="G25" s="19">
        <f>SUBTOTAL(9,G21:G24)</f>
        <v>629.22</v>
      </c>
      <c r="H25" s="19">
        <f>SUBTOTAL(9,H21:H24)</f>
        <v>113.4</v>
      </c>
      <c r="I25" s="19">
        <f>SUBTOTAL(9,I21:I24)</f>
        <v>8</v>
      </c>
      <c r="J25" s="20">
        <f>SUM(J21:J24)</f>
        <v>40</v>
      </c>
      <c r="K25" s="20">
        <f>SUM(K21:K24)</f>
        <v>44</v>
      </c>
    </row>
    <row r="26" spans="2:12" ht="14">
      <c r="B26" s="18" t="s">
        <v>252</v>
      </c>
      <c r="E26" s="19"/>
      <c r="F26" s="19"/>
      <c r="G26" s="19"/>
      <c r="H26" s="19"/>
      <c r="I26" s="19"/>
      <c r="J26" s="32"/>
      <c r="K26" s="32"/>
    </row>
    <row r="27" spans="2:12" ht="14">
      <c r="B27" s="31" t="s">
        <v>201</v>
      </c>
      <c r="C27" s="21">
        <v>3386</v>
      </c>
      <c r="D27" s="21" t="s">
        <v>253</v>
      </c>
      <c r="E27" s="23">
        <v>39106</v>
      </c>
      <c r="F27" s="23">
        <v>16794</v>
      </c>
      <c r="G27" s="23">
        <v>224</v>
      </c>
      <c r="H27" s="23">
        <v>34.799999999999997</v>
      </c>
      <c r="I27" s="23">
        <v>19.3</v>
      </c>
      <c r="J27" s="37" t="s">
        <v>203</v>
      </c>
      <c r="K27" s="37" t="s">
        <v>203</v>
      </c>
      <c r="L27" s="21" t="s">
        <v>10</v>
      </c>
    </row>
    <row r="28" spans="2:12" ht="14">
      <c r="B28" s="31" t="s">
        <v>114</v>
      </c>
      <c r="C28" s="21">
        <v>3384</v>
      </c>
      <c r="D28" s="21" t="s">
        <v>254</v>
      </c>
      <c r="E28" s="23">
        <v>39106</v>
      </c>
      <c r="F28" s="23">
        <v>16794</v>
      </c>
      <c r="G28" s="23">
        <v>224</v>
      </c>
      <c r="H28" s="23">
        <v>34.799999999999997</v>
      </c>
      <c r="I28" s="23">
        <v>0</v>
      </c>
      <c r="J28" s="32">
        <v>10</v>
      </c>
      <c r="K28" s="32">
        <v>15</v>
      </c>
      <c r="L28" s="21" t="s">
        <v>10</v>
      </c>
    </row>
    <row r="29" spans="2:12" ht="14">
      <c r="B29" s="18"/>
      <c r="D29" s="18" t="s">
        <v>5</v>
      </c>
      <c r="E29" s="19">
        <f>SUBTOTAL(9,E27:E28)</f>
        <v>78212</v>
      </c>
      <c r="F29" s="19">
        <f>SUBTOTAL(9,F27:F28)</f>
        <v>33588</v>
      </c>
      <c r="G29" s="19">
        <f>SUBTOTAL(9,G27:G28)</f>
        <v>448</v>
      </c>
      <c r="H29" s="19">
        <f>SUBTOTAL(9,H27:H28)</f>
        <v>69.599999999999994</v>
      </c>
      <c r="I29" s="19">
        <f>SUBTOTAL(9,I27:I28)</f>
        <v>19.3</v>
      </c>
      <c r="J29" s="20">
        <v>10</v>
      </c>
      <c r="K29" s="20">
        <v>15</v>
      </c>
    </row>
    <row r="30" spans="2:12" ht="14">
      <c r="B30" s="18" t="s">
        <v>255</v>
      </c>
      <c r="E30" s="19"/>
      <c r="F30" s="19"/>
      <c r="G30" s="19"/>
      <c r="H30" s="19"/>
      <c r="I30" s="19"/>
      <c r="J30" s="32"/>
      <c r="K30" s="32"/>
    </row>
    <row r="31" spans="2:12" ht="14">
      <c r="B31" s="31" t="s">
        <v>18</v>
      </c>
      <c r="C31" s="21">
        <v>3326</v>
      </c>
      <c r="D31" s="21" t="s">
        <v>256</v>
      </c>
      <c r="E31" s="23">
        <v>23587</v>
      </c>
      <c r="F31" s="23">
        <v>11589</v>
      </c>
      <c r="G31" s="23">
        <v>180</v>
      </c>
      <c r="H31" s="23">
        <v>30</v>
      </c>
      <c r="I31" s="23">
        <v>14.7</v>
      </c>
      <c r="J31" s="32">
        <v>10</v>
      </c>
      <c r="K31" s="32">
        <v>12</v>
      </c>
      <c r="L31" s="21" t="s">
        <v>13</v>
      </c>
    </row>
    <row r="32" spans="2:12" ht="14">
      <c r="B32" s="31" t="s">
        <v>17</v>
      </c>
      <c r="C32" s="21">
        <v>3282</v>
      </c>
      <c r="D32" s="21" t="s">
        <v>257</v>
      </c>
      <c r="E32" s="23">
        <v>23440</v>
      </c>
      <c r="F32" s="23">
        <v>11526</v>
      </c>
      <c r="G32" s="23">
        <v>180</v>
      </c>
      <c r="H32" s="23">
        <v>30</v>
      </c>
      <c r="I32" s="23">
        <v>14.7</v>
      </c>
      <c r="J32" s="32">
        <v>9</v>
      </c>
      <c r="K32" s="32">
        <v>11</v>
      </c>
      <c r="L32" s="21" t="s">
        <v>13</v>
      </c>
    </row>
    <row r="33" spans="2:12" ht="14">
      <c r="B33" s="18"/>
      <c r="D33" s="18" t="s">
        <v>5</v>
      </c>
      <c r="E33" s="19">
        <f>SUBTOTAL(9,E31:E32)</f>
        <v>47027</v>
      </c>
      <c r="F33" s="19">
        <f>SUBTOTAL(9,F31:F32)</f>
        <v>23115</v>
      </c>
      <c r="G33" s="19">
        <f>SUBTOTAL(9,G31:G32)</f>
        <v>360</v>
      </c>
      <c r="H33" s="19">
        <f>SUBTOTAL(9,H31:H32)</f>
        <v>60</v>
      </c>
      <c r="I33" s="19">
        <f>SUBTOTAL(9,I31:I32)</f>
        <v>29.4</v>
      </c>
      <c r="J33" s="20">
        <f>SUM(J31:J32)</f>
        <v>19</v>
      </c>
      <c r="K33" s="20">
        <f>SUM(K31:K32)</f>
        <v>23</v>
      </c>
    </row>
    <row r="34" spans="2:12" ht="14">
      <c r="B34" s="18" t="s">
        <v>258</v>
      </c>
      <c r="E34" s="19"/>
      <c r="F34" s="19"/>
      <c r="G34" s="19"/>
      <c r="H34" s="19"/>
      <c r="I34" s="19"/>
      <c r="J34" s="32"/>
      <c r="K34" s="32"/>
    </row>
    <row r="35" spans="2:12" ht="15" customHeight="1">
      <c r="B35" s="31" t="s">
        <v>160</v>
      </c>
      <c r="C35" s="21">
        <v>3478</v>
      </c>
      <c r="D35" s="21" t="s">
        <v>259</v>
      </c>
      <c r="E35" s="23">
        <v>18604</v>
      </c>
      <c r="F35" s="23">
        <v>7338</v>
      </c>
      <c r="G35" s="23">
        <v>150</v>
      </c>
      <c r="H35" s="23">
        <v>23</v>
      </c>
      <c r="I35" s="23">
        <v>7.2</v>
      </c>
      <c r="J35" s="32">
        <v>12</v>
      </c>
      <c r="K35" s="32">
        <v>14</v>
      </c>
      <c r="L35" s="21" t="s">
        <v>260</v>
      </c>
    </row>
    <row r="36" spans="2:12" ht="15" customHeight="1">
      <c r="B36" s="31" t="s">
        <v>152</v>
      </c>
      <c r="C36" s="21">
        <v>3460</v>
      </c>
      <c r="D36" s="21" t="s">
        <v>261</v>
      </c>
      <c r="E36" s="23">
        <v>11866</v>
      </c>
      <c r="F36" s="23">
        <v>3560</v>
      </c>
      <c r="G36" s="23">
        <v>147.4</v>
      </c>
      <c r="H36" s="23">
        <v>21</v>
      </c>
      <c r="I36" s="23">
        <v>0</v>
      </c>
      <c r="J36" s="32">
        <v>13</v>
      </c>
      <c r="K36" s="32">
        <v>10</v>
      </c>
      <c r="L36" s="21" t="s">
        <v>119</v>
      </c>
    </row>
    <row r="37" spans="2:12" ht="14">
      <c r="B37" s="18"/>
      <c r="C37" s="22"/>
      <c r="D37" s="18" t="s">
        <v>5</v>
      </c>
      <c r="E37" s="19">
        <f>SUBTOTAL(9,E35:E36)</f>
        <v>30470</v>
      </c>
      <c r="F37" s="19">
        <f>SUBTOTAL(9,F35:F36)</f>
        <v>10898</v>
      </c>
      <c r="G37" s="19">
        <f>SUBTOTAL(9,G35:G36)</f>
        <v>297.39999999999998</v>
      </c>
      <c r="H37" s="19">
        <f>SUBTOTAL(9,H35:H36)</f>
        <v>44</v>
      </c>
      <c r="I37" s="19">
        <f>SUBTOTAL(9,I35:I36)</f>
        <v>7.2</v>
      </c>
      <c r="J37" s="20">
        <f>SUM(J35:J36)</f>
        <v>25</v>
      </c>
      <c r="K37" s="20">
        <f>SUM(K35:K36)</f>
        <v>24</v>
      </c>
    </row>
    <row r="38" spans="2:12" ht="14">
      <c r="B38" s="18" t="s">
        <v>262</v>
      </c>
      <c r="C38" s="22"/>
      <c r="E38" s="19"/>
      <c r="F38" s="19"/>
      <c r="G38" s="19"/>
      <c r="H38" s="19"/>
      <c r="I38" s="19"/>
      <c r="J38" s="32"/>
      <c r="K38" s="32"/>
    </row>
    <row r="39" spans="2:12" ht="14">
      <c r="B39" s="31" t="s">
        <v>15</v>
      </c>
      <c r="C39" s="21">
        <v>3364</v>
      </c>
      <c r="D39" s="21" t="s">
        <v>263</v>
      </c>
      <c r="E39" s="23">
        <v>29983</v>
      </c>
      <c r="F39" s="23">
        <v>13397</v>
      </c>
      <c r="G39" s="23">
        <v>183.02</v>
      </c>
      <c r="H39" s="23">
        <v>32</v>
      </c>
      <c r="I39" s="23">
        <v>0</v>
      </c>
      <c r="J39" s="32">
        <v>11</v>
      </c>
      <c r="K39" s="32">
        <v>13</v>
      </c>
      <c r="L39" s="21" t="s">
        <v>11</v>
      </c>
    </row>
    <row r="40" spans="2:12" ht="14">
      <c r="B40" s="31" t="s">
        <v>66</v>
      </c>
      <c r="C40" s="21">
        <v>3064</v>
      </c>
      <c r="D40" s="21" t="s">
        <v>264</v>
      </c>
      <c r="E40" s="23">
        <v>174</v>
      </c>
      <c r="F40" s="23">
        <v>52</v>
      </c>
      <c r="G40" s="23">
        <v>35.299999999999997</v>
      </c>
      <c r="H40" s="23">
        <v>8.5</v>
      </c>
      <c r="I40" s="23">
        <v>2.77</v>
      </c>
      <c r="J40" s="32">
        <v>3</v>
      </c>
      <c r="K40" s="32">
        <v>4</v>
      </c>
      <c r="L40" s="21" t="s">
        <v>12</v>
      </c>
    </row>
    <row r="41" spans="2:12" ht="14">
      <c r="B41" s="18"/>
      <c r="D41" s="18" t="s">
        <v>5</v>
      </c>
      <c r="E41" s="19">
        <f>SUBTOTAL(9,E39:E40)</f>
        <v>30157</v>
      </c>
      <c r="F41" s="19">
        <f t="shared" ref="F41:I41" si="1">SUBTOTAL(9,F39:F40)</f>
        <v>13449</v>
      </c>
      <c r="G41" s="19">
        <f t="shared" si="1"/>
        <v>218.32</v>
      </c>
      <c r="H41" s="19">
        <f t="shared" si="1"/>
        <v>40.5</v>
      </c>
      <c r="I41" s="19">
        <f t="shared" si="1"/>
        <v>2.77</v>
      </c>
      <c r="J41" s="20">
        <f>SUM(J39:J40)</f>
        <v>14</v>
      </c>
      <c r="K41" s="20">
        <f>SUM(K39:K40)</f>
        <v>17</v>
      </c>
    </row>
    <row r="42" spans="2:12" ht="14">
      <c r="B42" s="18" t="s">
        <v>265</v>
      </c>
      <c r="E42" s="19"/>
      <c r="F42" s="19"/>
      <c r="G42" s="19"/>
      <c r="H42" s="19"/>
      <c r="I42" s="19"/>
      <c r="J42" s="32"/>
      <c r="K42" s="32"/>
    </row>
    <row r="43" spans="2:12" ht="14">
      <c r="B43" s="31" t="s">
        <v>156</v>
      </c>
      <c r="C43" s="21">
        <v>3465</v>
      </c>
      <c r="D43" s="21" t="s">
        <v>266</v>
      </c>
      <c r="E43" s="23">
        <v>1596</v>
      </c>
      <c r="F43" s="23">
        <v>831</v>
      </c>
      <c r="G43" s="23">
        <v>81</v>
      </c>
      <c r="H43" s="23">
        <v>11.3</v>
      </c>
      <c r="I43" s="23">
        <v>5.4</v>
      </c>
      <c r="J43" s="32">
        <v>6</v>
      </c>
      <c r="K43" s="32">
        <v>5</v>
      </c>
      <c r="L43" s="21" t="s">
        <v>12</v>
      </c>
    </row>
    <row r="44" spans="2:12" ht="14">
      <c r="B44" s="31" t="s">
        <v>267</v>
      </c>
      <c r="C44" s="21">
        <v>3440</v>
      </c>
      <c r="D44" s="21" t="s">
        <v>268</v>
      </c>
      <c r="E44" s="23">
        <v>579</v>
      </c>
      <c r="F44" s="23">
        <v>211</v>
      </c>
      <c r="G44" s="23">
        <v>44.86</v>
      </c>
      <c r="H44" s="23">
        <v>10.06</v>
      </c>
      <c r="I44" s="23">
        <v>6.93</v>
      </c>
      <c r="J44" s="32">
        <v>4</v>
      </c>
      <c r="K44" s="32">
        <v>4</v>
      </c>
      <c r="L44" s="21" t="s">
        <v>12</v>
      </c>
    </row>
    <row r="45" spans="2:12" ht="14">
      <c r="B45" s="31" t="s">
        <v>136</v>
      </c>
      <c r="C45" s="21">
        <v>3428</v>
      </c>
      <c r="D45" s="21" t="s">
        <v>269</v>
      </c>
      <c r="E45" s="23">
        <v>1999</v>
      </c>
      <c r="F45" s="23">
        <v>1203</v>
      </c>
      <c r="G45" s="23">
        <v>78.59</v>
      </c>
      <c r="H45" s="23">
        <v>12.5</v>
      </c>
      <c r="I45" s="23">
        <v>6.6</v>
      </c>
      <c r="J45" s="32">
        <v>6</v>
      </c>
      <c r="K45" s="32">
        <v>5</v>
      </c>
      <c r="L45" s="21" t="s">
        <v>12</v>
      </c>
    </row>
    <row r="46" spans="2:12" ht="14">
      <c r="B46" s="31" t="s">
        <v>117</v>
      </c>
      <c r="C46" s="21">
        <v>3382</v>
      </c>
      <c r="D46" s="21" t="s">
        <v>270</v>
      </c>
      <c r="E46" s="23">
        <v>1999</v>
      </c>
      <c r="F46" s="23">
        <v>1186</v>
      </c>
      <c r="G46" s="23">
        <v>88</v>
      </c>
      <c r="H46" s="23">
        <v>13.17</v>
      </c>
      <c r="I46" s="23">
        <v>6.72</v>
      </c>
      <c r="J46" s="32">
        <v>6</v>
      </c>
      <c r="K46" s="32">
        <v>5</v>
      </c>
      <c r="L46" s="21" t="s">
        <v>12</v>
      </c>
    </row>
    <row r="47" spans="2:12" ht="14">
      <c r="B47" s="31" t="s">
        <v>148</v>
      </c>
      <c r="C47" s="21">
        <v>3334</v>
      </c>
      <c r="D47" s="21" t="s">
        <v>271</v>
      </c>
      <c r="E47" s="23">
        <v>902</v>
      </c>
      <c r="F47" s="23">
        <v>441</v>
      </c>
      <c r="G47" s="23">
        <v>59.2</v>
      </c>
      <c r="H47" s="23">
        <v>9.6</v>
      </c>
      <c r="I47" s="23">
        <v>5.6</v>
      </c>
      <c r="J47" s="32">
        <v>5</v>
      </c>
      <c r="K47" s="32">
        <v>5</v>
      </c>
      <c r="L47" s="21" t="s">
        <v>12</v>
      </c>
    </row>
    <row r="48" spans="2:12" ht="14">
      <c r="B48" s="31" t="s">
        <v>272</v>
      </c>
      <c r="C48" s="21">
        <v>3322</v>
      </c>
      <c r="D48" s="21" t="s">
        <v>273</v>
      </c>
      <c r="E48" s="23">
        <v>997</v>
      </c>
      <c r="F48" s="23">
        <v>537</v>
      </c>
      <c r="G48" s="23">
        <v>61.55</v>
      </c>
      <c r="H48" s="23">
        <v>10.199999999999999</v>
      </c>
      <c r="I48" s="23">
        <v>5.6</v>
      </c>
      <c r="J48" s="32">
        <v>5</v>
      </c>
      <c r="K48" s="32">
        <v>5</v>
      </c>
      <c r="L48" s="21" t="s">
        <v>12</v>
      </c>
    </row>
    <row r="49" spans="2:12" ht="14">
      <c r="B49" s="31" t="s">
        <v>71</v>
      </c>
      <c r="C49" s="21">
        <v>3321</v>
      </c>
      <c r="D49" s="21" t="s">
        <v>274</v>
      </c>
      <c r="E49" s="23">
        <v>993</v>
      </c>
      <c r="F49" s="23">
        <v>537</v>
      </c>
      <c r="G49" s="23">
        <v>61.55</v>
      </c>
      <c r="H49" s="23">
        <v>10.199999999999999</v>
      </c>
      <c r="I49" s="23">
        <v>5.6</v>
      </c>
      <c r="J49" s="32">
        <v>5</v>
      </c>
      <c r="K49" s="32">
        <v>5</v>
      </c>
      <c r="L49" s="21" t="s">
        <v>12</v>
      </c>
    </row>
    <row r="50" spans="2:12" ht="14">
      <c r="B50" s="31" t="s">
        <v>26</v>
      </c>
      <c r="C50" s="21">
        <v>3320</v>
      </c>
      <c r="D50" s="21" t="s">
        <v>275</v>
      </c>
      <c r="E50" s="23">
        <v>1196</v>
      </c>
      <c r="F50" s="23">
        <v>653</v>
      </c>
      <c r="G50" s="23">
        <v>63</v>
      </c>
      <c r="H50" s="23">
        <v>11.3</v>
      </c>
      <c r="I50" s="23">
        <v>5.7</v>
      </c>
      <c r="J50" s="32">
        <v>5</v>
      </c>
      <c r="K50" s="32">
        <v>4</v>
      </c>
      <c r="L50" s="21" t="s">
        <v>12</v>
      </c>
    </row>
    <row r="51" spans="2:12" ht="14">
      <c r="B51" s="31" t="s">
        <v>25</v>
      </c>
      <c r="C51" s="21">
        <v>3206</v>
      </c>
      <c r="D51" s="21" t="s">
        <v>276</v>
      </c>
      <c r="E51" s="23">
        <v>614</v>
      </c>
      <c r="F51" s="23">
        <v>242</v>
      </c>
      <c r="G51" s="23">
        <v>53.54</v>
      </c>
      <c r="H51" s="23">
        <v>9.3000000000000007</v>
      </c>
      <c r="I51" s="23">
        <v>5.4</v>
      </c>
      <c r="J51" s="32">
        <v>4</v>
      </c>
      <c r="K51" s="32">
        <v>6</v>
      </c>
      <c r="L51" s="21" t="s">
        <v>12</v>
      </c>
    </row>
    <row r="52" spans="2:12" ht="14">
      <c r="B52" s="31" t="s">
        <v>24</v>
      </c>
      <c r="C52" s="21">
        <v>3192</v>
      </c>
      <c r="D52" s="21" t="s">
        <v>277</v>
      </c>
      <c r="E52" s="23">
        <v>445</v>
      </c>
      <c r="F52" s="23">
        <v>154</v>
      </c>
      <c r="G52" s="23">
        <v>45.18</v>
      </c>
      <c r="H52" s="23">
        <v>8</v>
      </c>
      <c r="I52" s="23">
        <v>6</v>
      </c>
      <c r="J52" s="32">
        <v>3</v>
      </c>
      <c r="K52" s="32">
        <v>4</v>
      </c>
      <c r="L52" s="21" t="s">
        <v>12</v>
      </c>
    </row>
    <row r="53" spans="2:12" ht="14">
      <c r="B53" s="31" t="s">
        <v>188</v>
      </c>
      <c r="C53" s="21">
        <v>3191</v>
      </c>
      <c r="D53" s="21" t="s">
        <v>278</v>
      </c>
      <c r="E53" s="23">
        <v>1083</v>
      </c>
      <c r="F53" s="23">
        <v>587</v>
      </c>
      <c r="G53" s="23">
        <v>62.65</v>
      </c>
      <c r="H53" s="23">
        <v>11</v>
      </c>
      <c r="I53" s="23">
        <v>6.2</v>
      </c>
      <c r="J53" s="32">
        <v>5</v>
      </c>
      <c r="K53" s="32">
        <v>4</v>
      </c>
      <c r="L53" s="21" t="s">
        <v>12</v>
      </c>
    </row>
    <row r="54" spans="2:12" ht="14">
      <c r="B54" s="31" t="s">
        <v>23</v>
      </c>
      <c r="C54" s="21">
        <v>3189</v>
      </c>
      <c r="D54" s="21" t="s">
        <v>279</v>
      </c>
      <c r="E54" s="23">
        <v>998</v>
      </c>
      <c r="F54" s="23">
        <v>299</v>
      </c>
      <c r="G54" s="23">
        <v>68.5</v>
      </c>
      <c r="H54" s="23">
        <v>15.36</v>
      </c>
      <c r="I54" s="23">
        <v>3.9</v>
      </c>
      <c r="J54" s="32">
        <v>5</v>
      </c>
      <c r="K54" s="32">
        <v>5</v>
      </c>
      <c r="L54" s="21" t="s">
        <v>12</v>
      </c>
    </row>
    <row r="55" spans="2:12" ht="14">
      <c r="B55" s="31" t="s">
        <v>22</v>
      </c>
      <c r="C55" s="21">
        <v>3167</v>
      </c>
      <c r="D55" s="21" t="s">
        <v>280</v>
      </c>
      <c r="E55" s="23">
        <v>767</v>
      </c>
      <c r="F55" s="23">
        <v>500</v>
      </c>
      <c r="G55" s="23">
        <v>50.29</v>
      </c>
      <c r="H55" s="23">
        <v>9.5</v>
      </c>
      <c r="I55" s="23">
        <v>5.7</v>
      </c>
      <c r="J55" s="32">
        <v>5</v>
      </c>
      <c r="K55" s="32">
        <v>5</v>
      </c>
      <c r="L55" s="21" t="s">
        <v>12</v>
      </c>
    </row>
    <row r="56" spans="2:12" ht="14">
      <c r="B56" s="31" t="s">
        <v>21</v>
      </c>
      <c r="C56" s="21">
        <v>3037</v>
      </c>
      <c r="D56" s="21" t="s">
        <v>281</v>
      </c>
      <c r="E56" s="23">
        <v>1314</v>
      </c>
      <c r="F56" s="23">
        <v>547</v>
      </c>
      <c r="G56" s="23">
        <v>77.55</v>
      </c>
      <c r="H56" s="23">
        <v>13.02</v>
      </c>
      <c r="I56" s="23">
        <v>5.74</v>
      </c>
      <c r="J56" s="32">
        <v>6</v>
      </c>
      <c r="K56" s="32">
        <v>5</v>
      </c>
      <c r="L56" s="21" t="s">
        <v>12</v>
      </c>
    </row>
    <row r="57" spans="2:12" ht="14">
      <c r="B57" s="31" t="s">
        <v>27</v>
      </c>
      <c r="C57" s="21">
        <v>3033</v>
      </c>
      <c r="D57" s="21" t="s">
        <v>282</v>
      </c>
      <c r="E57" s="23">
        <v>724</v>
      </c>
      <c r="F57" s="23">
        <v>336</v>
      </c>
      <c r="G57" s="23">
        <v>47.65</v>
      </c>
      <c r="H57" s="23">
        <v>10</v>
      </c>
      <c r="I57" s="23">
        <v>5</v>
      </c>
      <c r="J57" s="32">
        <v>6</v>
      </c>
      <c r="K57" s="32">
        <v>4</v>
      </c>
      <c r="L57" s="21" t="s">
        <v>12</v>
      </c>
    </row>
    <row r="58" spans="2:12" ht="14">
      <c r="B58" s="31" t="s">
        <v>20</v>
      </c>
      <c r="C58" s="21">
        <v>2998</v>
      </c>
      <c r="D58" s="21" t="s">
        <v>283</v>
      </c>
      <c r="E58" s="23">
        <v>305.14999999999998</v>
      </c>
      <c r="F58" s="23">
        <v>91.55</v>
      </c>
      <c r="G58" s="23">
        <v>54</v>
      </c>
      <c r="H58" s="23">
        <v>11</v>
      </c>
      <c r="I58" s="23">
        <v>3.1</v>
      </c>
      <c r="J58" s="32">
        <v>5</v>
      </c>
      <c r="K58" s="32">
        <v>4</v>
      </c>
      <c r="L58" s="21" t="s">
        <v>12</v>
      </c>
    </row>
    <row r="59" spans="2:12" ht="14">
      <c r="B59" s="31" t="s">
        <v>19</v>
      </c>
      <c r="C59" s="21">
        <v>2994</v>
      </c>
      <c r="D59" s="21" t="s">
        <v>284</v>
      </c>
      <c r="E59" s="23">
        <v>289</v>
      </c>
      <c r="F59" s="23">
        <v>109</v>
      </c>
      <c r="G59" s="23">
        <v>41.33</v>
      </c>
      <c r="H59" s="23">
        <v>7.3</v>
      </c>
      <c r="I59" s="23">
        <v>3.45</v>
      </c>
      <c r="J59" s="32">
        <v>4</v>
      </c>
      <c r="K59" s="32">
        <v>4</v>
      </c>
      <c r="L59" s="21" t="s">
        <v>12</v>
      </c>
    </row>
    <row r="60" spans="2:12" ht="14">
      <c r="B60" s="31" t="s">
        <v>139</v>
      </c>
      <c r="C60" s="21">
        <v>2969</v>
      </c>
      <c r="D60" s="21" t="s">
        <v>285</v>
      </c>
      <c r="E60" s="23">
        <v>285</v>
      </c>
      <c r="F60" s="23">
        <v>92</v>
      </c>
      <c r="G60" s="23">
        <v>34.6</v>
      </c>
      <c r="H60" s="23">
        <v>7.2</v>
      </c>
      <c r="I60" s="23">
        <v>5.65</v>
      </c>
      <c r="J60" s="32">
        <v>2</v>
      </c>
      <c r="K60" s="32">
        <v>5</v>
      </c>
      <c r="L60" s="21" t="s">
        <v>12</v>
      </c>
    </row>
    <row r="61" spans="2:12" ht="14">
      <c r="B61" s="33"/>
      <c r="D61" s="18" t="s">
        <v>5</v>
      </c>
      <c r="E61" s="19">
        <v>17085.150000000001</v>
      </c>
      <c r="F61" s="19">
        <v>8556.5499999999993</v>
      </c>
      <c r="G61" s="19">
        <v>1073.0399999999997</v>
      </c>
      <c r="H61" s="19">
        <v>190.01000000000002</v>
      </c>
      <c r="I61" s="19">
        <v>98.29</v>
      </c>
      <c r="J61" s="20">
        <f>SUM(J43:J60)</f>
        <v>87</v>
      </c>
      <c r="K61" s="20">
        <f>SUM(K43:K60)</f>
        <v>84</v>
      </c>
    </row>
    <row r="62" spans="2:12" ht="14">
      <c r="B62" s="33" t="s">
        <v>286</v>
      </c>
      <c r="E62" s="19"/>
      <c r="F62" s="19"/>
      <c r="G62" s="19"/>
      <c r="H62" s="19"/>
      <c r="I62" s="19"/>
      <c r="J62" s="32"/>
      <c r="K62" s="32"/>
    </row>
    <row r="63" spans="2:12" ht="14">
      <c r="B63" s="31" t="s">
        <v>174</v>
      </c>
      <c r="C63" s="21">
        <v>3500</v>
      </c>
      <c r="D63" s="21" t="s">
        <v>287</v>
      </c>
      <c r="E63" s="23">
        <v>1978</v>
      </c>
      <c r="F63" s="23">
        <v>1146</v>
      </c>
      <c r="G63" s="23">
        <v>78.569999999999993</v>
      </c>
      <c r="H63" s="23">
        <v>12.1</v>
      </c>
      <c r="I63" s="23">
        <v>6.45</v>
      </c>
      <c r="J63" s="32">
        <v>7</v>
      </c>
      <c r="K63" s="32">
        <v>6</v>
      </c>
      <c r="L63" s="21" t="s">
        <v>12</v>
      </c>
    </row>
    <row r="64" spans="2:12" ht="14">
      <c r="B64" s="31" t="s">
        <v>189</v>
      </c>
      <c r="C64" s="21">
        <v>3479</v>
      </c>
      <c r="D64" s="21" t="s">
        <v>288</v>
      </c>
      <c r="E64" s="23">
        <v>1978</v>
      </c>
      <c r="F64" s="23">
        <v>1146</v>
      </c>
      <c r="G64" s="23">
        <v>78.569999999999993</v>
      </c>
      <c r="H64" s="23">
        <v>12.1</v>
      </c>
      <c r="I64" s="23">
        <v>0</v>
      </c>
      <c r="J64" s="32">
        <v>7</v>
      </c>
      <c r="K64" s="32">
        <v>7</v>
      </c>
      <c r="L64" s="21" t="s">
        <v>12</v>
      </c>
    </row>
    <row r="65" spans="2:12" ht="14">
      <c r="B65" s="31" t="s">
        <v>289</v>
      </c>
      <c r="C65" s="21">
        <v>3459</v>
      </c>
      <c r="D65" s="21" t="s">
        <v>290</v>
      </c>
      <c r="E65" s="23">
        <v>735</v>
      </c>
      <c r="F65" s="23">
        <v>0</v>
      </c>
      <c r="G65" s="23">
        <v>40.9</v>
      </c>
      <c r="H65" s="23">
        <v>12.5</v>
      </c>
      <c r="I65" s="23">
        <v>0</v>
      </c>
      <c r="J65" s="32">
        <v>4</v>
      </c>
      <c r="K65" s="32">
        <v>10</v>
      </c>
      <c r="L65" s="21" t="s">
        <v>130</v>
      </c>
    </row>
    <row r="66" spans="2:12" ht="14">
      <c r="B66" s="31" t="s">
        <v>138</v>
      </c>
      <c r="C66" s="21">
        <v>3439</v>
      </c>
      <c r="D66" s="21" t="s">
        <v>291</v>
      </c>
      <c r="E66" s="23">
        <v>1937</v>
      </c>
      <c r="F66" s="23">
        <v>982</v>
      </c>
      <c r="G66" s="23">
        <v>82.4</v>
      </c>
      <c r="H66" s="23">
        <v>12.4</v>
      </c>
      <c r="I66" s="23">
        <v>6</v>
      </c>
      <c r="J66" s="32">
        <v>0</v>
      </c>
      <c r="K66" s="32">
        <v>2</v>
      </c>
      <c r="L66" s="21" t="s">
        <v>12</v>
      </c>
    </row>
    <row r="67" spans="2:12" ht="14">
      <c r="B67" s="31" t="s">
        <v>37</v>
      </c>
      <c r="C67" s="21">
        <v>3367</v>
      </c>
      <c r="D67" s="21" t="s">
        <v>292</v>
      </c>
      <c r="E67" s="23">
        <v>513</v>
      </c>
      <c r="F67" s="23">
        <v>154</v>
      </c>
      <c r="G67" s="23">
        <v>44.81</v>
      </c>
      <c r="H67" s="23">
        <v>12</v>
      </c>
      <c r="I67" s="23">
        <v>4</v>
      </c>
      <c r="J67" s="32">
        <v>7</v>
      </c>
      <c r="K67" s="32">
        <v>8</v>
      </c>
      <c r="L67" s="21" t="s">
        <v>112</v>
      </c>
    </row>
    <row r="68" spans="2:12" ht="14">
      <c r="B68" s="31" t="s">
        <v>36</v>
      </c>
      <c r="C68" s="21">
        <v>3280</v>
      </c>
      <c r="D68" s="21" t="s">
        <v>293</v>
      </c>
      <c r="E68" s="23">
        <v>332</v>
      </c>
      <c r="F68" s="23">
        <v>173</v>
      </c>
      <c r="G68" s="23">
        <v>39.99</v>
      </c>
      <c r="H68" s="23">
        <v>10.59</v>
      </c>
      <c r="I68" s="23">
        <v>3.3</v>
      </c>
      <c r="J68" s="32">
        <v>6</v>
      </c>
      <c r="K68" s="32">
        <v>5</v>
      </c>
      <c r="L68" s="21" t="s">
        <v>12</v>
      </c>
    </row>
    <row r="69" spans="2:12" ht="14">
      <c r="B69" s="31" t="s">
        <v>34</v>
      </c>
      <c r="C69" s="21">
        <v>3164</v>
      </c>
      <c r="D69" s="21" t="s">
        <v>294</v>
      </c>
      <c r="E69" s="23">
        <v>647</v>
      </c>
      <c r="F69" s="23">
        <v>201</v>
      </c>
      <c r="G69" s="23">
        <v>54.48</v>
      </c>
      <c r="H69" s="23">
        <v>12.2</v>
      </c>
      <c r="I69" s="23">
        <v>4.2699999999999996</v>
      </c>
      <c r="J69" s="32">
        <v>1</v>
      </c>
      <c r="K69" s="32">
        <v>1</v>
      </c>
      <c r="L69" s="21" t="s">
        <v>12</v>
      </c>
    </row>
    <row r="70" spans="2:12" ht="14">
      <c r="B70" s="31" t="s">
        <v>32</v>
      </c>
      <c r="C70" s="21">
        <v>3029</v>
      </c>
      <c r="D70" s="21" t="s">
        <v>295</v>
      </c>
      <c r="E70" s="23">
        <v>617</v>
      </c>
      <c r="F70" s="23">
        <v>185</v>
      </c>
      <c r="G70" s="23">
        <v>52.5</v>
      </c>
      <c r="H70" s="23">
        <v>13.5</v>
      </c>
      <c r="I70" s="23">
        <v>3</v>
      </c>
      <c r="J70" s="32">
        <v>7</v>
      </c>
      <c r="K70" s="32">
        <v>5</v>
      </c>
      <c r="L70" s="21" t="s">
        <v>111</v>
      </c>
    </row>
    <row r="71" spans="2:12" ht="14">
      <c r="B71" s="31" t="s">
        <v>167</v>
      </c>
      <c r="C71" s="21">
        <v>3009</v>
      </c>
      <c r="D71" s="21" t="s">
        <v>296</v>
      </c>
      <c r="E71" s="23">
        <v>219</v>
      </c>
      <c r="F71" s="23">
        <v>67</v>
      </c>
      <c r="G71" s="23">
        <v>29.78</v>
      </c>
      <c r="H71" s="23">
        <v>8</v>
      </c>
      <c r="I71" s="23">
        <v>3</v>
      </c>
      <c r="J71" s="32">
        <v>1</v>
      </c>
      <c r="K71" s="32">
        <v>1</v>
      </c>
      <c r="L71" s="21" t="s">
        <v>130</v>
      </c>
    </row>
    <row r="72" spans="2:12" ht="14">
      <c r="B72" s="31" t="s">
        <v>190</v>
      </c>
      <c r="C72" s="21">
        <v>2895</v>
      </c>
      <c r="D72" s="21" t="s">
        <v>297</v>
      </c>
      <c r="E72" s="23">
        <v>754</v>
      </c>
      <c r="F72" s="23">
        <v>251</v>
      </c>
      <c r="G72" s="23">
        <v>58.22</v>
      </c>
      <c r="H72" s="23">
        <v>12.19</v>
      </c>
      <c r="I72" s="23">
        <v>4.5999999999999996</v>
      </c>
      <c r="J72" s="32">
        <v>6</v>
      </c>
      <c r="K72" s="32">
        <v>6</v>
      </c>
      <c r="L72" s="21" t="s">
        <v>12</v>
      </c>
    </row>
    <row r="73" spans="2:12" ht="14">
      <c r="B73" s="31" t="s">
        <v>31</v>
      </c>
      <c r="C73" s="21">
        <v>2460</v>
      </c>
      <c r="D73" s="21" t="s">
        <v>298</v>
      </c>
      <c r="E73" s="23">
        <v>224.31</v>
      </c>
      <c r="F73" s="23">
        <v>87.81</v>
      </c>
      <c r="G73" s="23">
        <v>36.880000000000003</v>
      </c>
      <c r="H73" s="23">
        <v>8.18</v>
      </c>
      <c r="I73" s="23">
        <v>6.6</v>
      </c>
      <c r="J73" s="32">
        <v>0</v>
      </c>
      <c r="K73" s="32">
        <v>0</v>
      </c>
      <c r="L73" s="21" t="s">
        <v>12</v>
      </c>
    </row>
    <row r="74" spans="2:12" ht="14">
      <c r="B74" s="31" t="s">
        <v>30</v>
      </c>
      <c r="C74" s="21">
        <v>2459</v>
      </c>
      <c r="D74" s="21" t="s">
        <v>299</v>
      </c>
      <c r="E74" s="23">
        <v>224.31</v>
      </c>
      <c r="F74" s="23">
        <v>87.81</v>
      </c>
      <c r="G74" s="23">
        <v>36.880000000000003</v>
      </c>
      <c r="H74" s="23">
        <v>8.18</v>
      </c>
      <c r="I74" s="23">
        <v>3.91</v>
      </c>
      <c r="J74" s="32">
        <v>5</v>
      </c>
      <c r="K74" s="32">
        <v>5</v>
      </c>
      <c r="L74" s="21" t="s">
        <v>12</v>
      </c>
    </row>
    <row r="75" spans="2:12" ht="14">
      <c r="B75" s="31" t="s">
        <v>29</v>
      </c>
      <c r="C75" s="21">
        <v>2290</v>
      </c>
      <c r="D75" s="21" t="s">
        <v>300</v>
      </c>
      <c r="E75" s="23">
        <v>256</v>
      </c>
      <c r="F75" s="23">
        <v>83</v>
      </c>
      <c r="G75" s="23">
        <v>35.409999999999997</v>
      </c>
      <c r="H75" s="23">
        <v>7.92</v>
      </c>
      <c r="I75" s="23">
        <v>3.84</v>
      </c>
      <c r="J75" s="32">
        <v>4</v>
      </c>
      <c r="K75" s="32">
        <v>5</v>
      </c>
      <c r="L75" s="21" t="s">
        <v>12</v>
      </c>
    </row>
    <row r="76" spans="2:12" ht="14">
      <c r="B76" s="33"/>
      <c r="D76" s="18" t="s">
        <v>5</v>
      </c>
      <c r="E76" s="24">
        <v>10414.619999999999</v>
      </c>
      <c r="F76" s="24">
        <v>4563.6200000000008</v>
      </c>
      <c r="G76" s="24">
        <v>669.39</v>
      </c>
      <c r="H76" s="24">
        <v>141.85999999999999</v>
      </c>
      <c r="I76" s="24">
        <v>48.97</v>
      </c>
      <c r="J76" s="20">
        <f>SUM(J63:J75)</f>
        <v>55</v>
      </c>
      <c r="K76" s="20">
        <f>SUM(K63:K75)</f>
        <v>61</v>
      </c>
    </row>
    <row r="77" spans="2:12" ht="14">
      <c r="B77" s="18" t="s">
        <v>301</v>
      </c>
      <c r="E77" s="24"/>
      <c r="F77" s="24"/>
      <c r="G77" s="24"/>
      <c r="H77" s="24"/>
      <c r="I77" s="24"/>
      <c r="J77" s="32"/>
      <c r="K77" s="32"/>
    </row>
    <row r="78" spans="2:12" ht="14">
      <c r="B78" s="31" t="s">
        <v>183</v>
      </c>
      <c r="C78" s="21">
        <v>3535</v>
      </c>
      <c r="D78" s="21" t="s">
        <v>302</v>
      </c>
      <c r="E78" s="23">
        <v>171</v>
      </c>
      <c r="F78" s="23">
        <v>51</v>
      </c>
      <c r="G78" s="23">
        <v>29.05</v>
      </c>
      <c r="H78" s="23">
        <v>7.29</v>
      </c>
      <c r="I78" s="23">
        <v>3.85</v>
      </c>
      <c r="J78" s="32">
        <v>4</v>
      </c>
      <c r="K78" s="32">
        <v>3</v>
      </c>
      <c r="L78" s="21" t="s">
        <v>303</v>
      </c>
    </row>
    <row r="79" spans="2:12" ht="14">
      <c r="B79" s="31" t="s">
        <v>177</v>
      </c>
      <c r="C79" s="21">
        <v>3523</v>
      </c>
      <c r="D79" s="21" t="s">
        <v>304</v>
      </c>
      <c r="E79" s="23">
        <v>1511</v>
      </c>
      <c r="F79" s="23">
        <v>453</v>
      </c>
      <c r="G79" s="23">
        <v>89</v>
      </c>
      <c r="H79" s="23">
        <v>20.9</v>
      </c>
      <c r="I79" s="23">
        <v>4</v>
      </c>
      <c r="J79" s="32">
        <v>6</v>
      </c>
      <c r="K79" s="32">
        <v>12</v>
      </c>
      <c r="L79" s="21" t="s">
        <v>260</v>
      </c>
    </row>
    <row r="80" spans="2:12" ht="14">
      <c r="B80" s="31" t="s">
        <v>153</v>
      </c>
      <c r="C80" s="21">
        <v>3462</v>
      </c>
      <c r="D80" s="21" t="s">
        <v>305</v>
      </c>
      <c r="E80" s="23">
        <v>1946</v>
      </c>
      <c r="F80" s="23">
        <v>583</v>
      </c>
      <c r="G80" s="23">
        <v>89</v>
      </c>
      <c r="H80" s="23">
        <v>20.9</v>
      </c>
      <c r="I80" s="23">
        <v>3.5</v>
      </c>
      <c r="J80" s="32">
        <v>4</v>
      </c>
      <c r="K80" s="32">
        <v>3</v>
      </c>
      <c r="L80" s="21" t="s">
        <v>111</v>
      </c>
    </row>
    <row r="81" spans="2:12" ht="14">
      <c r="B81" s="31" t="s">
        <v>120</v>
      </c>
      <c r="C81" s="21">
        <v>3379</v>
      </c>
      <c r="D81" s="21" t="s">
        <v>306</v>
      </c>
      <c r="E81" s="23">
        <v>839</v>
      </c>
      <c r="F81" s="23">
        <v>252</v>
      </c>
      <c r="G81" s="23">
        <v>65.400000000000006</v>
      </c>
      <c r="H81" s="23">
        <v>18.079999999999998</v>
      </c>
      <c r="I81" s="23">
        <v>2.98</v>
      </c>
      <c r="J81" s="32">
        <v>8</v>
      </c>
      <c r="K81" s="32">
        <v>10</v>
      </c>
      <c r="L81" s="21" t="s">
        <v>260</v>
      </c>
    </row>
    <row r="82" spans="2:12" ht="14">
      <c r="B82" s="31" t="s">
        <v>56</v>
      </c>
      <c r="C82" s="21">
        <v>3360</v>
      </c>
      <c r="D82" s="21" t="s">
        <v>307</v>
      </c>
      <c r="E82" s="23">
        <v>1276</v>
      </c>
      <c r="F82" s="23">
        <v>383</v>
      </c>
      <c r="G82" s="23">
        <v>80</v>
      </c>
      <c r="H82" s="23">
        <v>16</v>
      </c>
      <c r="I82" s="23">
        <v>3.9</v>
      </c>
      <c r="J82" s="32">
        <v>4</v>
      </c>
      <c r="K82" s="32">
        <v>18</v>
      </c>
      <c r="L82" s="21" t="s">
        <v>111</v>
      </c>
    </row>
    <row r="83" spans="2:12" ht="14">
      <c r="B83" s="31" t="s">
        <v>55</v>
      </c>
      <c r="C83" s="21">
        <v>3279</v>
      </c>
      <c r="D83" s="21" t="s">
        <v>308</v>
      </c>
      <c r="E83" s="23">
        <v>656</v>
      </c>
      <c r="F83" s="23">
        <v>197</v>
      </c>
      <c r="G83" s="23">
        <v>58.8</v>
      </c>
      <c r="H83" s="23">
        <v>15.8</v>
      </c>
      <c r="I83" s="23">
        <v>2.8</v>
      </c>
      <c r="J83" s="32">
        <v>4</v>
      </c>
      <c r="K83" s="32">
        <v>4</v>
      </c>
      <c r="L83" s="21" t="s">
        <v>111</v>
      </c>
    </row>
    <row r="84" spans="2:12" ht="14">
      <c r="B84" s="31" t="s">
        <v>54</v>
      </c>
      <c r="C84" s="21">
        <v>3276</v>
      </c>
      <c r="D84" s="21" t="s">
        <v>309</v>
      </c>
      <c r="E84" s="23">
        <v>777</v>
      </c>
      <c r="F84" s="23">
        <v>233</v>
      </c>
      <c r="G84" s="23">
        <v>70.599999999999994</v>
      </c>
      <c r="H84" s="23">
        <v>15.8</v>
      </c>
      <c r="I84" s="23">
        <v>2.8</v>
      </c>
      <c r="J84" s="32">
        <v>9</v>
      </c>
      <c r="K84" s="32">
        <v>13</v>
      </c>
      <c r="L84" s="21" t="s">
        <v>111</v>
      </c>
    </row>
    <row r="85" spans="2:12" ht="14">
      <c r="B85" s="31" t="s">
        <v>53</v>
      </c>
      <c r="C85" s="21">
        <v>3211</v>
      </c>
      <c r="D85" s="21" t="s">
        <v>310</v>
      </c>
      <c r="E85" s="23">
        <v>690</v>
      </c>
      <c r="F85" s="23">
        <v>207</v>
      </c>
      <c r="G85" s="23">
        <v>69</v>
      </c>
      <c r="H85" s="23">
        <v>15.8</v>
      </c>
      <c r="I85" s="23">
        <v>2.8</v>
      </c>
      <c r="J85" s="32">
        <v>6</v>
      </c>
      <c r="K85" s="32">
        <v>6</v>
      </c>
      <c r="L85" s="21" t="s">
        <v>111</v>
      </c>
    </row>
    <row r="86" spans="2:12" ht="14">
      <c r="B86" s="31" t="s">
        <v>52</v>
      </c>
      <c r="C86" s="21">
        <v>3180</v>
      </c>
      <c r="D86" s="21" t="s">
        <v>311</v>
      </c>
      <c r="E86" s="23">
        <v>617</v>
      </c>
      <c r="F86" s="23">
        <v>185</v>
      </c>
      <c r="G86" s="23">
        <v>58.8</v>
      </c>
      <c r="H86" s="23">
        <v>14.6</v>
      </c>
      <c r="I86" s="23">
        <v>2.8</v>
      </c>
      <c r="J86" s="32">
        <v>5</v>
      </c>
      <c r="K86" s="32">
        <v>8</v>
      </c>
      <c r="L86" s="21" t="s">
        <v>111</v>
      </c>
    </row>
    <row r="87" spans="2:12" ht="14">
      <c r="B87" s="31" t="s">
        <v>51</v>
      </c>
      <c r="C87" s="21">
        <v>3152</v>
      </c>
      <c r="D87" s="21" t="s">
        <v>312</v>
      </c>
      <c r="E87" s="23">
        <v>167</v>
      </c>
      <c r="F87" s="23">
        <v>50</v>
      </c>
      <c r="G87" s="23">
        <v>30.8</v>
      </c>
      <c r="H87" s="23">
        <v>6.05</v>
      </c>
      <c r="I87" s="23">
        <v>3.5</v>
      </c>
      <c r="J87" s="32">
        <v>2</v>
      </c>
      <c r="K87" s="32">
        <v>4</v>
      </c>
      <c r="L87" s="21" t="s">
        <v>303</v>
      </c>
    </row>
    <row r="88" spans="2:12" ht="14">
      <c r="B88" s="31" t="s">
        <v>50</v>
      </c>
      <c r="C88" s="21">
        <v>2697</v>
      </c>
      <c r="D88" s="21" t="s">
        <v>313</v>
      </c>
      <c r="E88" s="23">
        <v>101</v>
      </c>
      <c r="F88" s="23">
        <v>32</v>
      </c>
      <c r="G88" s="23">
        <v>29.06</v>
      </c>
      <c r="H88" s="23">
        <v>6.05</v>
      </c>
      <c r="I88" s="23">
        <v>3.28</v>
      </c>
      <c r="J88" s="32">
        <v>2</v>
      </c>
      <c r="K88" s="32">
        <v>2</v>
      </c>
      <c r="L88" s="21" t="s">
        <v>303</v>
      </c>
    </row>
    <row r="89" spans="2:12" ht="14">
      <c r="B89" s="31" t="s">
        <v>671</v>
      </c>
      <c r="C89" s="21">
        <v>2575</v>
      </c>
      <c r="D89" s="21" t="s">
        <v>314</v>
      </c>
      <c r="E89" s="23">
        <v>384.71</v>
      </c>
      <c r="F89" s="23">
        <v>115.41</v>
      </c>
      <c r="G89" s="23">
        <v>61</v>
      </c>
      <c r="H89" s="23">
        <v>12</v>
      </c>
      <c r="I89" s="23">
        <v>2.65</v>
      </c>
      <c r="J89" s="32">
        <v>6</v>
      </c>
      <c r="K89" s="32">
        <v>7</v>
      </c>
      <c r="L89" s="21" t="s">
        <v>111</v>
      </c>
    </row>
    <row r="90" spans="2:12" ht="14">
      <c r="B90" s="18"/>
      <c r="D90" s="18" t="s">
        <v>5</v>
      </c>
      <c r="E90" s="19">
        <f>SUBTOTAL(9,E78:E89)</f>
        <v>9135.7099999999991</v>
      </c>
      <c r="F90" s="19">
        <f>SUBTOTAL(9,F78:F89)</f>
        <v>2741.41</v>
      </c>
      <c r="G90" s="19">
        <f>SUBTOTAL(9,G78:G89)</f>
        <v>730.50999999999988</v>
      </c>
      <c r="H90" s="19">
        <f>SUBTOTAL(9,H78:H89)</f>
        <v>169.27</v>
      </c>
      <c r="I90" s="19">
        <f>SUBTOTAL(9,I78:I89)</f>
        <v>38.860000000000007</v>
      </c>
      <c r="J90" s="20">
        <f>SUM(J78:J89)</f>
        <v>60</v>
      </c>
      <c r="K90" s="20">
        <f>SUM(K78:K89)</f>
        <v>90</v>
      </c>
    </row>
    <row r="91" spans="2:12" ht="14">
      <c r="B91" s="18" t="s">
        <v>315</v>
      </c>
      <c r="E91" s="19"/>
      <c r="F91" s="19"/>
      <c r="G91" s="19"/>
      <c r="H91" s="19"/>
      <c r="I91" s="19"/>
      <c r="J91" s="32"/>
      <c r="K91" s="32"/>
    </row>
    <row r="92" spans="2:12" ht="14">
      <c r="B92" s="31" t="s">
        <v>98</v>
      </c>
      <c r="C92" s="21">
        <v>3316</v>
      </c>
      <c r="D92" s="21" t="s">
        <v>316</v>
      </c>
      <c r="E92" s="23">
        <v>240</v>
      </c>
      <c r="F92" s="23">
        <v>72</v>
      </c>
      <c r="G92" s="23">
        <v>30</v>
      </c>
      <c r="H92" s="23">
        <v>12.2</v>
      </c>
      <c r="I92" s="23">
        <v>2.2000000000000002</v>
      </c>
      <c r="J92" s="32">
        <v>4</v>
      </c>
      <c r="K92" s="32">
        <v>5</v>
      </c>
      <c r="L92" s="21" t="s">
        <v>12</v>
      </c>
    </row>
    <row r="93" spans="2:12" ht="14">
      <c r="B93" s="31" t="s">
        <v>80</v>
      </c>
      <c r="C93" s="21">
        <v>3188</v>
      </c>
      <c r="D93" s="21" t="s">
        <v>317</v>
      </c>
      <c r="E93" s="23">
        <v>650</v>
      </c>
      <c r="F93" s="23">
        <v>197</v>
      </c>
      <c r="G93" s="23">
        <v>54.58</v>
      </c>
      <c r="H93" s="23">
        <v>12.2</v>
      </c>
      <c r="I93" s="23">
        <v>4.2699999999999996</v>
      </c>
      <c r="J93" s="32">
        <v>4</v>
      </c>
      <c r="K93" s="32">
        <v>5</v>
      </c>
      <c r="L93" s="21" t="s">
        <v>12</v>
      </c>
    </row>
    <row r="94" spans="2:12" ht="14">
      <c r="B94" s="31" t="s">
        <v>69</v>
      </c>
      <c r="C94" s="21">
        <v>3177</v>
      </c>
      <c r="D94" s="21" t="s">
        <v>318</v>
      </c>
      <c r="E94" s="23">
        <v>564</v>
      </c>
      <c r="F94" s="23">
        <v>259</v>
      </c>
      <c r="G94" s="23">
        <v>46.6</v>
      </c>
      <c r="H94" s="23">
        <v>9.15</v>
      </c>
      <c r="I94" s="23">
        <v>4.8499999999999996</v>
      </c>
      <c r="J94" s="32">
        <v>4</v>
      </c>
      <c r="K94" s="32">
        <v>5</v>
      </c>
      <c r="L94" s="21" t="s">
        <v>12</v>
      </c>
    </row>
    <row r="95" spans="2:12" ht="14">
      <c r="B95" s="31" t="s">
        <v>151</v>
      </c>
      <c r="C95" s="21">
        <v>3144</v>
      </c>
      <c r="D95" s="21" t="s">
        <v>319</v>
      </c>
      <c r="E95" s="23">
        <v>863</v>
      </c>
      <c r="F95" s="23">
        <v>590</v>
      </c>
      <c r="G95" s="23">
        <v>59.65</v>
      </c>
      <c r="H95" s="23">
        <v>9.5</v>
      </c>
      <c r="I95" s="23">
        <v>5.25</v>
      </c>
      <c r="J95" s="32">
        <v>4</v>
      </c>
      <c r="K95" s="32">
        <v>5</v>
      </c>
      <c r="L95" s="21" t="s">
        <v>12</v>
      </c>
    </row>
    <row r="96" spans="2:12" ht="14">
      <c r="B96" s="31" t="s">
        <v>320</v>
      </c>
      <c r="C96" s="21">
        <v>3132</v>
      </c>
      <c r="D96" s="21" t="s">
        <v>321</v>
      </c>
      <c r="E96" s="23">
        <v>327</v>
      </c>
      <c r="F96" s="23">
        <v>98</v>
      </c>
      <c r="G96" s="23">
        <v>40.299999999999997</v>
      </c>
      <c r="H96" s="23">
        <v>11</v>
      </c>
      <c r="I96" s="23">
        <v>3.5</v>
      </c>
      <c r="J96" s="32">
        <v>4</v>
      </c>
      <c r="K96" s="32">
        <v>4</v>
      </c>
      <c r="L96" s="21" t="s">
        <v>12</v>
      </c>
    </row>
    <row r="97" spans="2:12" ht="14">
      <c r="B97" s="31" t="s">
        <v>75</v>
      </c>
      <c r="C97" s="21">
        <v>3008</v>
      </c>
      <c r="D97" s="21" t="s">
        <v>322</v>
      </c>
      <c r="E97" s="23">
        <v>178</v>
      </c>
      <c r="F97" s="23">
        <v>53</v>
      </c>
      <c r="G97" s="23">
        <v>30.64</v>
      </c>
      <c r="H97" s="23">
        <v>9</v>
      </c>
      <c r="I97" s="23">
        <v>2</v>
      </c>
      <c r="J97" s="32">
        <v>7</v>
      </c>
      <c r="K97" s="32">
        <v>4</v>
      </c>
      <c r="L97" s="21" t="s">
        <v>12</v>
      </c>
    </row>
    <row r="98" spans="2:12" ht="14">
      <c r="B98" s="31" t="s">
        <v>57</v>
      </c>
      <c r="C98" s="21">
        <v>3004</v>
      </c>
      <c r="D98" s="21" t="s">
        <v>323</v>
      </c>
      <c r="E98" s="23">
        <v>219</v>
      </c>
      <c r="F98" s="23">
        <v>97</v>
      </c>
      <c r="G98" s="23">
        <v>34</v>
      </c>
      <c r="H98" s="23">
        <v>8.5</v>
      </c>
      <c r="I98" s="23">
        <v>2.6</v>
      </c>
      <c r="J98" s="32">
        <v>4</v>
      </c>
      <c r="K98" s="32">
        <v>4</v>
      </c>
      <c r="L98" s="21" t="s">
        <v>12</v>
      </c>
    </row>
    <row r="99" spans="2:12" ht="14">
      <c r="B99" s="31" t="s">
        <v>164</v>
      </c>
      <c r="C99" s="21">
        <v>2856</v>
      </c>
      <c r="D99" s="21" t="s">
        <v>324</v>
      </c>
      <c r="E99" s="23">
        <v>922</v>
      </c>
      <c r="F99" s="23">
        <v>300</v>
      </c>
      <c r="G99" s="23">
        <v>57.07</v>
      </c>
      <c r="H99" s="23">
        <v>10</v>
      </c>
      <c r="I99" s="23">
        <v>5.6</v>
      </c>
      <c r="J99" s="32">
        <v>4</v>
      </c>
      <c r="K99" s="32">
        <v>5</v>
      </c>
      <c r="L99" s="21" t="s">
        <v>12</v>
      </c>
    </row>
    <row r="100" spans="2:12" ht="14">
      <c r="B100" s="31" t="s">
        <v>150</v>
      </c>
      <c r="C100" s="21">
        <v>2851</v>
      </c>
      <c r="D100" s="21" t="s">
        <v>325</v>
      </c>
      <c r="E100" s="23">
        <v>281</v>
      </c>
      <c r="F100" s="23">
        <v>84</v>
      </c>
      <c r="G100" s="23">
        <v>36.76</v>
      </c>
      <c r="H100" s="23">
        <v>8.3000000000000007</v>
      </c>
      <c r="I100" s="23">
        <v>4</v>
      </c>
      <c r="J100" s="32">
        <v>4</v>
      </c>
      <c r="K100" s="32">
        <v>5</v>
      </c>
      <c r="L100" s="21" t="s">
        <v>12</v>
      </c>
    </row>
    <row r="101" spans="2:12" ht="14">
      <c r="B101" s="31" t="s">
        <v>149</v>
      </c>
      <c r="C101" s="21">
        <v>2763</v>
      </c>
      <c r="D101" s="21" t="s">
        <v>326</v>
      </c>
      <c r="E101" s="23">
        <v>994</v>
      </c>
      <c r="F101" s="23">
        <v>419</v>
      </c>
      <c r="G101" s="23">
        <v>54.1</v>
      </c>
      <c r="H101" s="23">
        <v>12.19</v>
      </c>
      <c r="I101" s="23">
        <v>6.6</v>
      </c>
      <c r="J101" s="32">
        <v>4</v>
      </c>
      <c r="K101" s="32">
        <v>5</v>
      </c>
      <c r="L101" s="21" t="s">
        <v>12</v>
      </c>
    </row>
    <row r="102" spans="2:12" ht="15" customHeight="1">
      <c r="B102" s="31" t="s">
        <v>165</v>
      </c>
      <c r="C102" s="21">
        <v>2726</v>
      </c>
      <c r="D102" s="21" t="s">
        <v>327</v>
      </c>
      <c r="E102" s="23">
        <v>484</v>
      </c>
      <c r="F102" s="23">
        <v>170</v>
      </c>
      <c r="G102" s="23">
        <v>46.45</v>
      </c>
      <c r="H102" s="23">
        <v>10</v>
      </c>
      <c r="I102" s="23">
        <v>4.88</v>
      </c>
      <c r="J102" s="32">
        <v>4</v>
      </c>
      <c r="K102" s="32">
        <v>4</v>
      </c>
      <c r="L102" s="21" t="s">
        <v>12</v>
      </c>
    </row>
    <row r="103" spans="2:12" ht="15" customHeight="1">
      <c r="B103" s="31" t="s">
        <v>206</v>
      </c>
      <c r="C103" s="21">
        <v>2670</v>
      </c>
      <c r="D103" s="21" t="s">
        <v>328</v>
      </c>
      <c r="E103" s="23">
        <v>239</v>
      </c>
      <c r="F103" s="23">
        <v>72</v>
      </c>
      <c r="G103" s="23">
        <v>32.4</v>
      </c>
      <c r="H103" s="23">
        <v>6.5</v>
      </c>
      <c r="I103" s="23">
        <v>3.8</v>
      </c>
      <c r="J103" s="32">
        <v>4</v>
      </c>
      <c r="K103" s="32">
        <v>5</v>
      </c>
      <c r="L103" s="21" t="s">
        <v>12</v>
      </c>
    </row>
    <row r="104" spans="2:12" ht="14">
      <c r="B104" s="18"/>
      <c r="D104" s="18" t="s">
        <v>5</v>
      </c>
      <c r="E104" s="19">
        <f>SUBTOTAL(9,E92:E103)</f>
        <v>5961</v>
      </c>
      <c r="F104" s="19">
        <f>SUBTOTAL(9,F92:F103)</f>
        <v>2411</v>
      </c>
      <c r="G104" s="19">
        <f>SUBTOTAL(9,G92:G103)</f>
        <v>522.54999999999995</v>
      </c>
      <c r="H104" s="19">
        <f>SUBTOTAL(9,H92:H103)</f>
        <v>118.53999999999999</v>
      </c>
      <c r="I104" s="19">
        <f>SUBTOTAL(9,I92:I103)</f>
        <v>49.550000000000004</v>
      </c>
      <c r="J104" s="20">
        <f>SUM(J92:J103)</f>
        <v>51</v>
      </c>
      <c r="K104" s="20">
        <f>SUM(K92:K103)</f>
        <v>56</v>
      </c>
    </row>
    <row r="105" spans="2:12" ht="14">
      <c r="B105" s="18" t="s">
        <v>329</v>
      </c>
      <c r="E105" s="19"/>
      <c r="F105" s="19"/>
      <c r="G105" s="19"/>
      <c r="H105" s="19"/>
      <c r="I105" s="19"/>
      <c r="J105" s="32"/>
      <c r="K105" s="32"/>
    </row>
    <row r="106" spans="2:12" ht="14">
      <c r="B106" s="31" t="s">
        <v>219</v>
      </c>
      <c r="C106" s="21">
        <v>3537</v>
      </c>
      <c r="D106" s="21" t="s">
        <v>330</v>
      </c>
      <c r="E106" s="19">
        <v>5256</v>
      </c>
      <c r="F106" s="19">
        <v>2847</v>
      </c>
      <c r="G106" s="19">
        <v>110</v>
      </c>
      <c r="H106" s="19">
        <v>18.600000000000001</v>
      </c>
      <c r="I106" s="19">
        <v>10</v>
      </c>
      <c r="J106" s="20">
        <v>9</v>
      </c>
      <c r="K106" s="20">
        <v>9</v>
      </c>
      <c r="L106" s="21" t="s">
        <v>11</v>
      </c>
    </row>
    <row r="107" spans="2:12" ht="14">
      <c r="B107" s="18" t="s">
        <v>331</v>
      </c>
      <c r="E107" s="19"/>
      <c r="F107" s="19"/>
      <c r="G107" s="19"/>
      <c r="H107" s="19"/>
      <c r="I107" s="19"/>
      <c r="J107" s="32"/>
      <c r="K107" s="32"/>
    </row>
    <row r="108" spans="2:12" ht="14">
      <c r="B108" s="31" t="s">
        <v>186</v>
      </c>
      <c r="C108" s="21">
        <v>3528</v>
      </c>
      <c r="D108" s="21" t="s">
        <v>332</v>
      </c>
      <c r="E108" s="23">
        <v>736</v>
      </c>
      <c r="F108" s="23">
        <v>236</v>
      </c>
      <c r="G108" s="23">
        <v>54.95</v>
      </c>
      <c r="H108" s="23">
        <v>12</v>
      </c>
      <c r="I108" s="23">
        <v>4</v>
      </c>
      <c r="J108" s="32">
        <v>4</v>
      </c>
      <c r="K108" s="32">
        <v>6</v>
      </c>
      <c r="L108" s="21" t="s">
        <v>12</v>
      </c>
    </row>
    <row r="109" spans="2:12" ht="14">
      <c r="B109" s="31" t="s">
        <v>169</v>
      </c>
      <c r="C109" s="21">
        <v>3497</v>
      </c>
      <c r="D109" s="21" t="s">
        <v>333</v>
      </c>
      <c r="E109" s="23">
        <v>1108</v>
      </c>
      <c r="F109" s="23">
        <v>332</v>
      </c>
      <c r="G109" s="23">
        <v>61.22</v>
      </c>
      <c r="H109" s="23">
        <v>15</v>
      </c>
      <c r="I109" s="23">
        <v>3.6</v>
      </c>
      <c r="J109" s="32">
        <v>5</v>
      </c>
      <c r="K109" s="32">
        <v>13</v>
      </c>
      <c r="L109" s="21" t="s">
        <v>12</v>
      </c>
    </row>
    <row r="110" spans="2:12" ht="14">
      <c r="B110" s="31" t="s">
        <v>147</v>
      </c>
      <c r="C110" s="21">
        <v>3452</v>
      </c>
      <c r="D110" s="21" t="s">
        <v>334</v>
      </c>
      <c r="E110" s="23">
        <v>909</v>
      </c>
      <c r="F110" s="23">
        <v>286</v>
      </c>
      <c r="G110" s="23">
        <v>58.5</v>
      </c>
      <c r="H110" s="23">
        <v>14</v>
      </c>
      <c r="I110" s="23">
        <v>3.6</v>
      </c>
      <c r="J110" s="32">
        <v>5</v>
      </c>
      <c r="K110" s="32">
        <v>8</v>
      </c>
      <c r="L110" s="21" t="s">
        <v>12</v>
      </c>
    </row>
    <row r="111" spans="2:12" ht="14">
      <c r="B111" s="31" t="s">
        <v>123</v>
      </c>
      <c r="C111" s="21">
        <v>3420</v>
      </c>
      <c r="D111" s="21" t="s">
        <v>335</v>
      </c>
      <c r="E111" s="23">
        <v>334</v>
      </c>
      <c r="F111" s="23">
        <v>0</v>
      </c>
      <c r="G111" s="23">
        <v>37.9</v>
      </c>
      <c r="H111" s="23">
        <v>9</v>
      </c>
      <c r="I111" s="23">
        <v>2.85</v>
      </c>
      <c r="J111" s="32">
        <v>5</v>
      </c>
      <c r="K111" s="32">
        <v>6</v>
      </c>
      <c r="L111" s="21" t="s">
        <v>12</v>
      </c>
    </row>
    <row r="112" spans="2:12" ht="14">
      <c r="B112" s="31" t="s">
        <v>124</v>
      </c>
      <c r="C112" s="21">
        <v>3416</v>
      </c>
      <c r="D112" s="21" t="s">
        <v>336</v>
      </c>
      <c r="E112" s="23">
        <v>547</v>
      </c>
      <c r="F112" s="23">
        <v>186</v>
      </c>
      <c r="G112" s="23">
        <v>47.13</v>
      </c>
      <c r="H112" s="23">
        <v>12</v>
      </c>
      <c r="I112" s="23">
        <v>0</v>
      </c>
      <c r="J112" s="32">
        <v>4</v>
      </c>
      <c r="K112" s="32">
        <v>4</v>
      </c>
      <c r="L112" s="21" t="s">
        <v>12</v>
      </c>
    </row>
    <row r="113" spans="2:12" ht="14">
      <c r="B113" s="31" t="s">
        <v>45</v>
      </c>
      <c r="C113" s="21">
        <v>3342</v>
      </c>
      <c r="D113" s="21" t="s">
        <v>337</v>
      </c>
      <c r="E113" s="23">
        <v>419</v>
      </c>
      <c r="F113" s="23">
        <v>128</v>
      </c>
      <c r="G113" s="23">
        <v>40</v>
      </c>
      <c r="H113" s="23">
        <v>11</v>
      </c>
      <c r="I113" s="23">
        <v>0</v>
      </c>
      <c r="J113" s="32">
        <v>7</v>
      </c>
      <c r="K113" s="32">
        <v>6</v>
      </c>
      <c r="L113" s="21" t="s">
        <v>12</v>
      </c>
    </row>
    <row r="114" spans="2:12" ht="15" customHeight="1">
      <c r="B114" s="31" t="s">
        <v>43</v>
      </c>
      <c r="C114" s="21">
        <v>3297</v>
      </c>
      <c r="D114" s="21" t="s">
        <v>338</v>
      </c>
      <c r="E114" s="23">
        <v>517</v>
      </c>
      <c r="F114" s="23">
        <v>155</v>
      </c>
      <c r="G114" s="23">
        <v>48.6</v>
      </c>
      <c r="H114" s="23">
        <v>12</v>
      </c>
      <c r="I114" s="23">
        <v>3.6</v>
      </c>
      <c r="J114" s="32">
        <v>4</v>
      </c>
      <c r="K114" s="32">
        <v>7</v>
      </c>
      <c r="L114" s="21" t="s">
        <v>12</v>
      </c>
    </row>
    <row r="115" spans="2:12" ht="14">
      <c r="B115" s="31" t="s">
        <v>42</v>
      </c>
      <c r="C115" s="21">
        <v>3289</v>
      </c>
      <c r="D115" s="21" t="s">
        <v>339</v>
      </c>
      <c r="E115" s="23">
        <v>517</v>
      </c>
      <c r="F115" s="23">
        <v>155</v>
      </c>
      <c r="G115" s="23">
        <v>48.6</v>
      </c>
      <c r="H115" s="23">
        <v>12</v>
      </c>
      <c r="I115" s="23">
        <v>3.6</v>
      </c>
      <c r="J115" s="32">
        <v>4</v>
      </c>
      <c r="K115" s="32">
        <v>6</v>
      </c>
      <c r="L115" s="21" t="s">
        <v>12</v>
      </c>
    </row>
    <row r="116" spans="2:12" ht="14">
      <c r="B116" s="31" t="s">
        <v>67</v>
      </c>
      <c r="C116" s="21">
        <v>3017</v>
      </c>
      <c r="D116" s="21" t="s">
        <v>340</v>
      </c>
      <c r="E116" s="23">
        <v>199</v>
      </c>
      <c r="F116" s="23">
        <v>60</v>
      </c>
      <c r="G116" s="23">
        <v>33.28</v>
      </c>
      <c r="H116" s="23">
        <v>9.15</v>
      </c>
      <c r="I116" s="23">
        <v>2.75</v>
      </c>
      <c r="J116" s="32">
        <v>4</v>
      </c>
      <c r="K116" s="32">
        <v>5</v>
      </c>
      <c r="L116" s="21" t="s">
        <v>12</v>
      </c>
    </row>
    <row r="117" spans="2:12" ht="14">
      <c r="B117" s="18"/>
      <c r="D117" s="18" t="s">
        <v>5</v>
      </c>
      <c r="E117" s="19">
        <v>5286</v>
      </c>
      <c r="F117" s="19">
        <v>1538</v>
      </c>
      <c r="G117" s="19">
        <v>430.18000000000006</v>
      </c>
      <c r="H117" s="19">
        <v>106.15</v>
      </c>
      <c r="I117" s="19">
        <v>24</v>
      </c>
      <c r="J117" s="20">
        <f>SUM(J108:J116)</f>
        <v>42</v>
      </c>
      <c r="K117" s="20">
        <f>SUM(K108:K116)</f>
        <v>61</v>
      </c>
    </row>
    <row r="118" spans="2:12" ht="14">
      <c r="B118" s="33" t="s">
        <v>341</v>
      </c>
      <c r="E118" s="19"/>
      <c r="F118" s="19"/>
      <c r="G118" s="19"/>
      <c r="H118" s="19"/>
      <c r="I118" s="19"/>
      <c r="J118" s="32"/>
      <c r="K118" s="32"/>
    </row>
    <row r="119" spans="2:12" ht="14">
      <c r="B119" s="31" t="s">
        <v>125</v>
      </c>
      <c r="C119" s="21">
        <v>3421</v>
      </c>
      <c r="D119" s="21" t="s">
        <v>342</v>
      </c>
      <c r="E119" s="24">
        <v>4528</v>
      </c>
      <c r="F119" s="24">
        <v>1513</v>
      </c>
      <c r="G119" s="24">
        <v>87.28</v>
      </c>
      <c r="H119" s="24">
        <v>14.6</v>
      </c>
      <c r="I119" s="24">
        <v>4</v>
      </c>
      <c r="J119" s="20">
        <v>8</v>
      </c>
      <c r="K119" s="20">
        <v>51</v>
      </c>
      <c r="L119" s="21" t="s">
        <v>131</v>
      </c>
    </row>
    <row r="120" spans="2:12" ht="14">
      <c r="B120" s="18" t="s">
        <v>343</v>
      </c>
      <c r="E120" s="24"/>
      <c r="F120" s="24"/>
      <c r="G120" s="24"/>
      <c r="H120" s="24"/>
      <c r="I120" s="24"/>
      <c r="J120" s="20"/>
      <c r="K120" s="20"/>
    </row>
    <row r="121" spans="2:12" ht="14">
      <c r="B121" s="31" t="s">
        <v>79</v>
      </c>
      <c r="C121" s="21">
        <v>3259</v>
      </c>
      <c r="D121" s="21" t="s">
        <v>344</v>
      </c>
      <c r="E121" s="19">
        <v>4508</v>
      </c>
      <c r="F121" s="19">
        <v>1508</v>
      </c>
      <c r="G121" s="19">
        <v>87.56</v>
      </c>
      <c r="H121" s="19">
        <v>14.6</v>
      </c>
      <c r="I121" s="19">
        <v>4</v>
      </c>
      <c r="J121" s="20">
        <v>10</v>
      </c>
      <c r="K121" s="20">
        <v>51</v>
      </c>
      <c r="L121" s="21" t="s">
        <v>131</v>
      </c>
    </row>
    <row r="122" spans="2:12" ht="14">
      <c r="B122" s="18" t="s">
        <v>345</v>
      </c>
      <c r="E122" s="19"/>
      <c r="F122" s="19"/>
      <c r="G122" s="19"/>
      <c r="H122" s="19"/>
      <c r="I122" s="19"/>
      <c r="J122" s="32"/>
      <c r="K122" s="32"/>
    </row>
    <row r="123" spans="2:12" ht="14">
      <c r="B123" s="31" t="s">
        <v>157</v>
      </c>
      <c r="C123" s="21">
        <v>3467</v>
      </c>
      <c r="D123" s="21" t="s">
        <v>346</v>
      </c>
      <c r="E123" s="23">
        <v>1964</v>
      </c>
      <c r="F123" s="23">
        <v>1137</v>
      </c>
      <c r="G123" s="23">
        <v>83</v>
      </c>
      <c r="H123" s="23">
        <v>13</v>
      </c>
      <c r="I123" s="23">
        <v>6.65</v>
      </c>
      <c r="J123" s="32">
        <v>6</v>
      </c>
      <c r="K123" s="32">
        <v>4</v>
      </c>
      <c r="L123" s="21" t="s">
        <v>12</v>
      </c>
    </row>
    <row r="124" spans="2:12" ht="14">
      <c r="B124" s="31" t="s">
        <v>47</v>
      </c>
      <c r="C124" s="21">
        <v>3306</v>
      </c>
      <c r="D124" s="21" t="s">
        <v>347</v>
      </c>
      <c r="E124" s="23">
        <v>1191</v>
      </c>
      <c r="F124" s="23">
        <v>772</v>
      </c>
      <c r="G124" s="23">
        <v>73.84</v>
      </c>
      <c r="H124" s="23">
        <v>10.6</v>
      </c>
      <c r="I124" s="23">
        <v>6</v>
      </c>
      <c r="J124" s="32">
        <v>5</v>
      </c>
      <c r="K124" s="32">
        <v>4</v>
      </c>
      <c r="L124" s="21" t="s">
        <v>12</v>
      </c>
    </row>
    <row r="125" spans="2:12" ht="14">
      <c r="B125" s="31" t="s">
        <v>46</v>
      </c>
      <c r="C125" s="21">
        <v>3290</v>
      </c>
      <c r="D125" s="21" t="s">
        <v>348</v>
      </c>
      <c r="E125" s="23">
        <v>253</v>
      </c>
      <c r="F125" s="23">
        <v>97</v>
      </c>
      <c r="G125" s="23">
        <v>41.88</v>
      </c>
      <c r="H125" s="23">
        <v>6.9</v>
      </c>
      <c r="I125" s="23">
        <v>3.28</v>
      </c>
      <c r="J125" s="32">
        <v>4</v>
      </c>
      <c r="K125" s="32">
        <v>4</v>
      </c>
      <c r="L125" s="21" t="s">
        <v>12</v>
      </c>
    </row>
    <row r="126" spans="2:12" ht="14">
      <c r="B126" s="31" t="s">
        <v>178</v>
      </c>
      <c r="C126" s="21">
        <v>3223</v>
      </c>
      <c r="D126" s="21" t="s">
        <v>349</v>
      </c>
      <c r="E126" s="23">
        <v>997</v>
      </c>
      <c r="F126" s="23">
        <v>547</v>
      </c>
      <c r="G126" s="23">
        <v>63.6</v>
      </c>
      <c r="H126" s="23">
        <v>11.7</v>
      </c>
      <c r="I126" s="23">
        <v>4.7</v>
      </c>
      <c r="J126" s="32">
        <v>6</v>
      </c>
      <c r="K126" s="32">
        <v>3</v>
      </c>
      <c r="L126" s="21" t="s">
        <v>12</v>
      </c>
    </row>
    <row r="127" spans="2:12" ht="14">
      <c r="B127" s="18"/>
      <c r="D127" s="18" t="s">
        <v>5</v>
      </c>
      <c r="E127" s="19">
        <f>SUBTOTAL(9,E123:E126)</f>
        <v>4405</v>
      </c>
      <c r="F127" s="19">
        <f>SUBTOTAL(9,F123:F126)</f>
        <v>2553</v>
      </c>
      <c r="G127" s="19">
        <f>SUBTOTAL(9,G123:G126)</f>
        <v>262.32</v>
      </c>
      <c r="H127" s="19">
        <f>SUBTOTAL(9,H123:H126)</f>
        <v>42.2</v>
      </c>
      <c r="I127" s="19">
        <f>SUBTOTAL(9,I123:I126)</f>
        <v>20.63</v>
      </c>
      <c r="J127" s="20">
        <f>SUM(J123:J126)</f>
        <v>21</v>
      </c>
      <c r="K127" s="20">
        <f>SUM(K123:K126)</f>
        <v>15</v>
      </c>
    </row>
    <row r="128" spans="2:12" ht="14">
      <c r="B128" s="18" t="s">
        <v>350</v>
      </c>
      <c r="E128" s="19"/>
      <c r="F128" s="19"/>
      <c r="G128" s="19"/>
      <c r="H128" s="19"/>
      <c r="I128" s="19"/>
      <c r="J128" s="32"/>
      <c r="K128" s="32"/>
    </row>
    <row r="129" spans="2:12" ht="14">
      <c r="B129" s="31" t="s">
        <v>173</v>
      </c>
      <c r="C129" s="21">
        <v>3437</v>
      </c>
      <c r="D129" s="21" t="s">
        <v>351</v>
      </c>
      <c r="E129" s="23">
        <v>704</v>
      </c>
      <c r="F129" s="23">
        <v>211</v>
      </c>
      <c r="G129" s="23">
        <v>65</v>
      </c>
      <c r="H129" s="23">
        <v>16.5</v>
      </c>
      <c r="I129" s="23">
        <v>2.5</v>
      </c>
      <c r="J129" s="32">
        <v>4</v>
      </c>
      <c r="K129" s="32">
        <v>4</v>
      </c>
      <c r="L129" s="21" t="s">
        <v>260</v>
      </c>
    </row>
    <row r="130" spans="2:12" ht="14">
      <c r="B130" s="31" t="s">
        <v>352</v>
      </c>
      <c r="C130" s="21">
        <v>3425</v>
      </c>
      <c r="D130" s="21" t="s">
        <v>353</v>
      </c>
      <c r="E130" s="23">
        <v>1640</v>
      </c>
      <c r="F130" s="23">
        <v>492</v>
      </c>
      <c r="G130" s="23">
        <v>76</v>
      </c>
      <c r="H130" s="23">
        <v>16</v>
      </c>
      <c r="I130" s="23">
        <v>3.5</v>
      </c>
      <c r="J130" s="32">
        <v>5</v>
      </c>
      <c r="K130" s="32">
        <v>8</v>
      </c>
      <c r="L130" s="21" t="s">
        <v>111</v>
      </c>
    </row>
    <row r="131" spans="2:12" ht="14">
      <c r="B131" s="31" t="s">
        <v>134</v>
      </c>
      <c r="C131" s="21">
        <v>3424</v>
      </c>
      <c r="D131" s="21" t="s">
        <v>354</v>
      </c>
      <c r="E131" s="23">
        <v>1640</v>
      </c>
      <c r="F131" s="23">
        <v>492</v>
      </c>
      <c r="G131" s="23">
        <v>76</v>
      </c>
      <c r="H131" s="23">
        <v>16</v>
      </c>
      <c r="I131" s="23">
        <v>0</v>
      </c>
      <c r="J131" s="32">
        <v>3</v>
      </c>
      <c r="K131" s="32">
        <v>8</v>
      </c>
      <c r="L131" s="21" t="s">
        <v>111</v>
      </c>
    </row>
    <row r="132" spans="2:12" ht="14">
      <c r="B132" s="18"/>
      <c r="D132" s="18" t="s">
        <v>5</v>
      </c>
      <c r="E132" s="19">
        <f>SUBTOTAL(9,E129:E131)</f>
        <v>3984</v>
      </c>
      <c r="F132" s="19">
        <f>SUBTOTAL(9,F129:F131)</f>
        <v>1195</v>
      </c>
      <c r="G132" s="19">
        <f>SUBTOTAL(9,G129:G131)</f>
        <v>217</v>
      </c>
      <c r="H132" s="19">
        <f>SUBTOTAL(9,H129:H131)</f>
        <v>48.5</v>
      </c>
      <c r="I132" s="19">
        <f>SUBTOTAL(9,I129:I131)</f>
        <v>6</v>
      </c>
      <c r="J132" s="20">
        <f>SUM(J129:J131)</f>
        <v>12</v>
      </c>
      <c r="K132" s="20">
        <f>SUM(K129:K131)</f>
        <v>20</v>
      </c>
    </row>
    <row r="133" spans="2:12" ht="14">
      <c r="B133" s="25" t="s">
        <v>355</v>
      </c>
      <c r="E133" s="19"/>
      <c r="F133" s="19"/>
      <c r="G133" s="19"/>
      <c r="H133" s="19"/>
      <c r="I133" s="19"/>
      <c r="J133" s="32"/>
      <c r="K133" s="32"/>
    </row>
    <row r="134" spans="2:12" ht="14">
      <c r="B134" s="31" t="s">
        <v>144</v>
      </c>
      <c r="C134" s="21">
        <v>3454</v>
      </c>
      <c r="D134" s="21" t="s">
        <v>356</v>
      </c>
      <c r="E134" s="23">
        <v>1424</v>
      </c>
      <c r="F134" s="23">
        <v>427</v>
      </c>
      <c r="G134" s="23">
        <v>66</v>
      </c>
      <c r="H134" s="23">
        <v>16.8</v>
      </c>
      <c r="I134" s="23">
        <v>3.3</v>
      </c>
      <c r="J134" s="32">
        <v>7</v>
      </c>
      <c r="K134" s="32">
        <v>5</v>
      </c>
      <c r="L134" s="21" t="s">
        <v>111</v>
      </c>
    </row>
    <row r="135" spans="2:12" ht="14">
      <c r="B135" s="31" t="s">
        <v>145</v>
      </c>
      <c r="C135" s="21">
        <v>3453</v>
      </c>
      <c r="D135" s="21" t="s">
        <v>357</v>
      </c>
      <c r="E135" s="23">
        <v>1424</v>
      </c>
      <c r="F135" s="23">
        <v>427</v>
      </c>
      <c r="G135" s="23">
        <v>66</v>
      </c>
      <c r="H135" s="23">
        <v>16.8</v>
      </c>
      <c r="I135" s="23">
        <v>3.3</v>
      </c>
      <c r="J135" s="32">
        <v>7</v>
      </c>
      <c r="K135" s="32">
        <v>7</v>
      </c>
      <c r="L135" s="21" t="s">
        <v>111</v>
      </c>
    </row>
    <row r="136" spans="2:12" ht="14">
      <c r="B136" s="31" t="s">
        <v>86</v>
      </c>
      <c r="C136" s="21">
        <v>3149</v>
      </c>
      <c r="D136" s="21" t="s">
        <v>358</v>
      </c>
      <c r="E136" s="23">
        <v>622</v>
      </c>
      <c r="F136" s="23">
        <v>186</v>
      </c>
      <c r="G136" s="23">
        <v>54</v>
      </c>
      <c r="H136" s="23">
        <v>12</v>
      </c>
      <c r="I136" s="23">
        <v>3</v>
      </c>
      <c r="J136" s="32">
        <v>4</v>
      </c>
      <c r="K136" s="32">
        <v>7</v>
      </c>
      <c r="L136" s="21" t="s">
        <v>111</v>
      </c>
    </row>
    <row r="137" spans="2:12" ht="14">
      <c r="B137" s="31" t="s">
        <v>90</v>
      </c>
      <c r="C137" s="21">
        <v>3024</v>
      </c>
      <c r="D137" s="21" t="s">
        <v>359</v>
      </c>
      <c r="E137" s="23">
        <v>302</v>
      </c>
      <c r="F137" s="23">
        <v>91</v>
      </c>
      <c r="G137" s="23">
        <v>40</v>
      </c>
      <c r="H137" s="23">
        <v>10.3</v>
      </c>
      <c r="I137" s="23">
        <v>2.2000000000000002</v>
      </c>
      <c r="J137" s="32">
        <v>2</v>
      </c>
      <c r="K137" s="32">
        <v>3</v>
      </c>
      <c r="L137" s="21" t="s">
        <v>111</v>
      </c>
    </row>
    <row r="138" spans="2:12" ht="14">
      <c r="B138" s="31" t="s">
        <v>105</v>
      </c>
      <c r="C138" s="21">
        <v>2177</v>
      </c>
      <c r="D138" s="21" t="s">
        <v>360</v>
      </c>
      <c r="E138" s="23">
        <v>142</v>
      </c>
      <c r="F138" s="23">
        <v>42</v>
      </c>
      <c r="G138" s="23">
        <v>30</v>
      </c>
      <c r="H138" s="23">
        <v>10</v>
      </c>
      <c r="I138" s="23">
        <v>1.9</v>
      </c>
      <c r="J138" s="32">
        <v>1</v>
      </c>
      <c r="K138" s="32">
        <v>2</v>
      </c>
      <c r="L138" s="21" t="s">
        <v>111</v>
      </c>
    </row>
    <row r="139" spans="2:12" ht="14">
      <c r="B139" s="25"/>
      <c r="D139" s="18" t="s">
        <v>5</v>
      </c>
      <c r="E139" s="24">
        <f>SUBTOTAL(9,E134:E138)</f>
        <v>3914</v>
      </c>
      <c r="F139" s="24">
        <f>SUBTOTAL(9,F134:F138)</f>
        <v>1173</v>
      </c>
      <c r="G139" s="24">
        <f>SUBTOTAL(9,G134:G138)</f>
        <v>256</v>
      </c>
      <c r="H139" s="24">
        <f>SUBTOTAL(9,H134:H138)</f>
        <v>65.900000000000006</v>
      </c>
      <c r="I139" s="24">
        <f>SUBTOTAL(9,I134:I138)</f>
        <v>13.700000000000001</v>
      </c>
      <c r="J139" s="20">
        <f>SUM(J134:J138)</f>
        <v>21</v>
      </c>
      <c r="K139" s="20">
        <f>SUM(K134:K138)</f>
        <v>24</v>
      </c>
    </row>
    <row r="140" spans="2:12" ht="14">
      <c r="B140" s="33" t="s">
        <v>361</v>
      </c>
      <c r="E140" s="24"/>
      <c r="F140" s="24"/>
      <c r="G140" s="24"/>
      <c r="H140" s="24"/>
      <c r="I140" s="24"/>
      <c r="J140" s="32"/>
      <c r="K140" s="32"/>
    </row>
    <row r="141" spans="2:12" ht="14">
      <c r="B141" s="31" t="s">
        <v>133</v>
      </c>
      <c r="C141" s="21">
        <v>3423</v>
      </c>
      <c r="D141" s="21" t="s">
        <v>362</v>
      </c>
      <c r="E141" s="23">
        <v>1572</v>
      </c>
      <c r="F141" s="23">
        <v>472</v>
      </c>
      <c r="G141" s="23">
        <v>74.400000000000006</v>
      </c>
      <c r="H141" s="23">
        <v>19.8</v>
      </c>
      <c r="I141" s="23">
        <v>0</v>
      </c>
      <c r="J141" s="32">
        <v>9</v>
      </c>
      <c r="K141" s="32">
        <v>19</v>
      </c>
      <c r="L141" s="21" t="s">
        <v>111</v>
      </c>
    </row>
    <row r="142" spans="2:12" ht="14">
      <c r="B142" s="31" t="s">
        <v>60</v>
      </c>
      <c r="C142" s="21">
        <v>3238</v>
      </c>
      <c r="D142" s="21" t="s">
        <v>363</v>
      </c>
      <c r="E142" s="23">
        <v>620</v>
      </c>
      <c r="F142" s="23">
        <v>186</v>
      </c>
      <c r="G142" s="23">
        <v>57.8</v>
      </c>
      <c r="H142" s="23">
        <v>14.6</v>
      </c>
      <c r="I142" s="23">
        <v>2.8</v>
      </c>
      <c r="J142" s="32">
        <v>8</v>
      </c>
      <c r="K142" s="32">
        <v>14</v>
      </c>
      <c r="L142" s="21" t="s">
        <v>111</v>
      </c>
    </row>
    <row r="143" spans="2:12" ht="14">
      <c r="B143" s="31" t="s">
        <v>94</v>
      </c>
      <c r="C143" s="21">
        <v>3142</v>
      </c>
      <c r="D143" s="21" t="s">
        <v>364</v>
      </c>
      <c r="E143" s="23">
        <v>565</v>
      </c>
      <c r="F143" s="23">
        <v>169</v>
      </c>
      <c r="G143" s="23">
        <v>54</v>
      </c>
      <c r="H143" s="23">
        <v>12</v>
      </c>
      <c r="I143" s="23">
        <v>3</v>
      </c>
      <c r="J143" s="32">
        <v>4</v>
      </c>
      <c r="K143" s="32">
        <v>7</v>
      </c>
      <c r="L143" s="21" t="s">
        <v>111</v>
      </c>
    </row>
    <row r="144" spans="2:12" ht="14">
      <c r="B144" s="31" t="s">
        <v>62</v>
      </c>
      <c r="C144" s="21">
        <v>3327</v>
      </c>
      <c r="D144" s="21" t="s">
        <v>365</v>
      </c>
      <c r="E144" s="23">
        <v>605</v>
      </c>
      <c r="F144" s="23">
        <v>182</v>
      </c>
      <c r="G144" s="23">
        <v>57.8</v>
      </c>
      <c r="H144" s="23">
        <v>14.6</v>
      </c>
      <c r="I144" s="23">
        <v>2.8</v>
      </c>
      <c r="J144" s="32">
        <v>6</v>
      </c>
      <c r="K144" s="32">
        <v>8</v>
      </c>
      <c r="L144" s="21" t="s">
        <v>111</v>
      </c>
    </row>
    <row r="145" spans="2:12" ht="14">
      <c r="B145" s="33"/>
      <c r="D145" s="18" t="s">
        <v>5</v>
      </c>
      <c r="E145" s="19">
        <f>SUBTOTAL(9,E141:E144)</f>
        <v>3362</v>
      </c>
      <c r="F145" s="19">
        <f t="shared" ref="F145:I145" si="2">SUBTOTAL(9,F141:F144)</f>
        <v>1009</v>
      </c>
      <c r="G145" s="19">
        <f t="shared" si="2"/>
        <v>244</v>
      </c>
      <c r="H145" s="19">
        <f t="shared" si="2"/>
        <v>61</v>
      </c>
      <c r="I145" s="19">
        <f t="shared" si="2"/>
        <v>8.6</v>
      </c>
      <c r="J145" s="20">
        <f>SUM(J141:J144)</f>
        <v>27</v>
      </c>
      <c r="K145" s="20">
        <f>SUM(K141:K144)</f>
        <v>48</v>
      </c>
    </row>
    <row r="146" spans="2:12" ht="14">
      <c r="B146" s="18" t="s">
        <v>366</v>
      </c>
      <c r="E146" s="19"/>
      <c r="F146" s="19"/>
      <c r="G146" s="19"/>
      <c r="H146" s="19"/>
      <c r="I146" s="19"/>
      <c r="J146" s="32"/>
      <c r="K146" s="32"/>
    </row>
    <row r="147" spans="2:12" ht="14">
      <c r="B147" s="31" t="s">
        <v>146</v>
      </c>
      <c r="C147" s="21">
        <v>3455</v>
      </c>
      <c r="D147" s="21" t="s">
        <v>367</v>
      </c>
      <c r="E147" s="23">
        <v>1596</v>
      </c>
      <c r="F147" s="23">
        <v>831</v>
      </c>
      <c r="G147" s="23">
        <v>81.2</v>
      </c>
      <c r="H147" s="23">
        <v>11.3</v>
      </c>
      <c r="I147" s="23">
        <v>0</v>
      </c>
      <c r="J147" s="32">
        <v>4</v>
      </c>
      <c r="K147" s="32">
        <v>5</v>
      </c>
      <c r="L147" s="21" t="s">
        <v>12</v>
      </c>
    </row>
    <row r="148" spans="2:12" ht="14">
      <c r="B148" s="31" t="s">
        <v>122</v>
      </c>
      <c r="C148" s="21">
        <v>3415</v>
      </c>
      <c r="D148" s="21" t="s">
        <v>368</v>
      </c>
      <c r="E148" s="23">
        <v>997</v>
      </c>
      <c r="F148" s="23">
        <v>547</v>
      </c>
      <c r="G148" s="23">
        <v>63.81</v>
      </c>
      <c r="H148" s="23">
        <v>11.7</v>
      </c>
      <c r="I148" s="23">
        <v>4.7</v>
      </c>
      <c r="J148" s="32">
        <v>6</v>
      </c>
      <c r="K148" s="32">
        <v>4</v>
      </c>
      <c r="L148" s="21" t="s">
        <v>12</v>
      </c>
    </row>
    <row r="149" spans="2:12" ht="14">
      <c r="B149" s="31" t="s">
        <v>70</v>
      </c>
      <c r="C149" s="21">
        <v>3077</v>
      </c>
      <c r="D149" s="21" t="s">
        <v>369</v>
      </c>
      <c r="E149" s="23">
        <v>538</v>
      </c>
      <c r="F149" s="23">
        <v>344</v>
      </c>
      <c r="G149" s="23">
        <v>49.22</v>
      </c>
      <c r="H149" s="23">
        <v>8.3000000000000007</v>
      </c>
      <c r="I149" s="23">
        <v>5.5</v>
      </c>
      <c r="J149" s="32">
        <v>4</v>
      </c>
      <c r="K149" s="32">
        <v>4</v>
      </c>
      <c r="L149" s="21" t="s">
        <v>12</v>
      </c>
    </row>
    <row r="150" spans="2:12" ht="14">
      <c r="B150" s="31" t="s">
        <v>81</v>
      </c>
      <c r="C150" s="21">
        <v>3050</v>
      </c>
      <c r="D150" s="21" t="s">
        <v>370</v>
      </c>
      <c r="E150" s="23">
        <v>188</v>
      </c>
      <c r="F150" s="23">
        <v>56</v>
      </c>
      <c r="G150" s="23">
        <v>32.5</v>
      </c>
      <c r="H150" s="23">
        <v>8.5</v>
      </c>
      <c r="I150" s="23">
        <v>2.65</v>
      </c>
      <c r="J150" s="32">
        <v>3</v>
      </c>
      <c r="K150" s="32">
        <v>5</v>
      </c>
      <c r="L150" s="21" t="s">
        <v>12</v>
      </c>
    </row>
    <row r="151" spans="2:12" ht="14">
      <c r="B151" s="18"/>
      <c r="D151" s="18" t="s">
        <v>5</v>
      </c>
      <c r="E151" s="19">
        <f>SUBTOTAL(9,E147:E150)</f>
        <v>3319</v>
      </c>
      <c r="F151" s="19">
        <f>SUBTOTAL(9,F147:F150)</f>
        <v>1778</v>
      </c>
      <c r="G151" s="19">
        <f>SUBTOTAL(9,G147:G150)</f>
        <v>226.73</v>
      </c>
      <c r="H151" s="19">
        <f>SUBTOTAL(9,H147:H150)</f>
        <v>39.799999999999997</v>
      </c>
      <c r="I151" s="19">
        <f>SUBTOTAL(9,I147:I150)</f>
        <v>12.85</v>
      </c>
      <c r="J151" s="20">
        <f>SUM(J147:J150)</f>
        <v>17</v>
      </c>
      <c r="K151" s="20">
        <f>SUM(K147:K150)</f>
        <v>18</v>
      </c>
    </row>
    <row r="152" spans="2:12" ht="14">
      <c r="B152" s="18" t="s">
        <v>371</v>
      </c>
      <c r="E152" s="19"/>
      <c r="F152" s="19"/>
      <c r="G152" s="19"/>
      <c r="H152" s="19"/>
      <c r="I152" s="19"/>
      <c r="J152" s="32"/>
      <c r="K152" s="32"/>
    </row>
    <row r="153" spans="2:12" ht="14">
      <c r="B153" s="31" t="s">
        <v>163</v>
      </c>
      <c r="C153" s="21">
        <v>3482</v>
      </c>
      <c r="D153" s="21" t="s">
        <v>372</v>
      </c>
      <c r="E153" s="23">
        <v>1510</v>
      </c>
      <c r="F153" s="23">
        <v>822</v>
      </c>
      <c r="G153" s="23">
        <v>72.45</v>
      </c>
      <c r="H153" s="23">
        <v>11.1</v>
      </c>
      <c r="I153" s="23">
        <v>0</v>
      </c>
      <c r="J153" s="32">
        <v>3</v>
      </c>
      <c r="K153" s="32">
        <v>4</v>
      </c>
      <c r="L153" s="21" t="s">
        <v>12</v>
      </c>
    </row>
    <row r="154" spans="2:12" ht="14">
      <c r="B154" s="31" t="s">
        <v>74</v>
      </c>
      <c r="C154" s="21">
        <v>3202</v>
      </c>
      <c r="D154" s="21" t="s">
        <v>373</v>
      </c>
      <c r="E154" s="23">
        <v>1083</v>
      </c>
      <c r="F154" s="23">
        <v>587</v>
      </c>
      <c r="G154" s="23">
        <v>62.65</v>
      </c>
      <c r="H154" s="23">
        <v>11</v>
      </c>
      <c r="I154" s="23">
        <v>6</v>
      </c>
      <c r="J154" s="32">
        <v>5</v>
      </c>
      <c r="K154" s="32">
        <v>4</v>
      </c>
      <c r="L154" s="21" t="s">
        <v>12</v>
      </c>
    </row>
    <row r="155" spans="2:12" ht="14">
      <c r="B155" s="31" t="s">
        <v>28</v>
      </c>
      <c r="C155" s="21">
        <v>3156</v>
      </c>
      <c r="D155" s="21" t="s">
        <v>374</v>
      </c>
      <c r="E155" s="23">
        <v>612</v>
      </c>
      <c r="F155" s="23">
        <v>213</v>
      </c>
      <c r="G155" s="23">
        <v>51</v>
      </c>
      <c r="H155" s="23">
        <v>9</v>
      </c>
      <c r="I155" s="23">
        <v>6.8</v>
      </c>
      <c r="J155" s="32">
        <v>2</v>
      </c>
      <c r="K155" s="32">
        <v>3</v>
      </c>
      <c r="L155" s="21" t="s">
        <v>12</v>
      </c>
    </row>
    <row r="156" spans="2:12" ht="14">
      <c r="B156" s="18"/>
      <c r="D156" s="18" t="s">
        <v>5</v>
      </c>
      <c r="E156" s="19">
        <f>SUBTOTAL(9,E153:E155)</f>
        <v>3205</v>
      </c>
      <c r="F156" s="19">
        <f>SUBTOTAL(9,F153:F155)</f>
        <v>1622</v>
      </c>
      <c r="G156" s="19">
        <f>SUBTOTAL(9,G153:G155)</f>
        <v>186.1</v>
      </c>
      <c r="H156" s="19">
        <f>SUBTOTAL(9,H153:H155)</f>
        <v>31.1</v>
      </c>
      <c r="I156" s="19">
        <f>SUBTOTAL(9,I153:I155)</f>
        <v>12.8</v>
      </c>
      <c r="J156" s="20">
        <f>SUM(J153:J155)</f>
        <v>10</v>
      </c>
      <c r="K156" s="20">
        <f>SUM(K153:K155)</f>
        <v>11</v>
      </c>
    </row>
    <row r="157" spans="2:12" ht="14">
      <c r="B157" s="18" t="s">
        <v>375</v>
      </c>
      <c r="E157" s="19"/>
      <c r="F157" s="19"/>
      <c r="G157" s="19"/>
      <c r="H157" s="19"/>
      <c r="I157" s="19"/>
      <c r="J157" s="32"/>
      <c r="K157" s="32"/>
    </row>
    <row r="158" spans="2:12" ht="14">
      <c r="B158" s="31" t="s">
        <v>77</v>
      </c>
      <c r="C158" s="21">
        <v>2869</v>
      </c>
      <c r="D158" s="21" t="s">
        <v>376</v>
      </c>
      <c r="E158" s="23">
        <v>1597</v>
      </c>
      <c r="F158" s="23">
        <v>549</v>
      </c>
      <c r="G158" s="23">
        <v>67.5</v>
      </c>
      <c r="H158" s="23">
        <v>10</v>
      </c>
      <c r="I158" s="23">
        <v>4.5</v>
      </c>
      <c r="J158" s="32">
        <v>6</v>
      </c>
      <c r="K158" s="32">
        <v>15</v>
      </c>
      <c r="L158" s="21" t="s">
        <v>130</v>
      </c>
    </row>
    <row r="159" spans="2:12" ht="14">
      <c r="B159" s="31" t="s">
        <v>97</v>
      </c>
      <c r="C159" s="21">
        <v>2567</v>
      </c>
      <c r="D159" s="21" t="s">
        <v>377</v>
      </c>
      <c r="E159" s="23">
        <v>1544</v>
      </c>
      <c r="F159" s="23">
        <v>463</v>
      </c>
      <c r="G159" s="23">
        <v>68.400000000000006</v>
      </c>
      <c r="H159" s="23">
        <v>10</v>
      </c>
      <c r="I159" s="23">
        <v>4.2</v>
      </c>
      <c r="J159" s="32">
        <v>7</v>
      </c>
      <c r="K159" s="32">
        <v>15</v>
      </c>
      <c r="L159" s="21" t="s">
        <v>130</v>
      </c>
    </row>
    <row r="160" spans="2:12" ht="14">
      <c r="B160" s="18"/>
      <c r="D160" s="18" t="s">
        <v>5</v>
      </c>
      <c r="E160" s="19">
        <f>SUBTOTAL(9,E158:E159)</f>
        <v>3141</v>
      </c>
      <c r="F160" s="19">
        <f>SUBTOTAL(9,F158:F159)</f>
        <v>1012</v>
      </c>
      <c r="G160" s="19">
        <f>SUBTOTAL(9,G158:G159)</f>
        <v>135.9</v>
      </c>
      <c r="H160" s="19">
        <f>SUBTOTAL(9,H158:H159)</f>
        <v>20</v>
      </c>
      <c r="I160" s="19">
        <f>SUBTOTAL(9,I158:I159)</f>
        <v>8.6999999999999993</v>
      </c>
      <c r="J160" s="20">
        <f>SUM(J158:J159)</f>
        <v>13</v>
      </c>
      <c r="K160" s="20">
        <f>SUM(K158:K159)</f>
        <v>30</v>
      </c>
    </row>
    <row r="161" spans="2:12" ht="14">
      <c r="B161" s="18" t="s">
        <v>378</v>
      </c>
      <c r="E161" s="19"/>
      <c r="F161" s="19"/>
      <c r="G161" s="19"/>
      <c r="H161" s="19"/>
      <c r="I161" s="19"/>
      <c r="J161" s="32"/>
      <c r="K161" s="32"/>
    </row>
    <row r="162" spans="2:12" ht="14">
      <c r="B162" s="31" t="s">
        <v>49</v>
      </c>
      <c r="C162" s="21">
        <v>3362</v>
      </c>
      <c r="D162" s="21" t="s">
        <v>379</v>
      </c>
      <c r="E162" s="23">
        <v>1766</v>
      </c>
      <c r="F162" s="23">
        <v>530</v>
      </c>
      <c r="G162" s="23">
        <v>72.34</v>
      </c>
      <c r="H162" s="23">
        <v>15.9</v>
      </c>
      <c r="I162" s="23">
        <v>3.8</v>
      </c>
      <c r="J162" s="32">
        <v>9</v>
      </c>
      <c r="K162" s="32">
        <v>16</v>
      </c>
      <c r="L162" s="21" t="s">
        <v>260</v>
      </c>
    </row>
    <row r="163" spans="2:12" ht="15" customHeight="1">
      <c r="B163" s="31" t="s">
        <v>48</v>
      </c>
      <c r="C163" s="21">
        <v>3325</v>
      </c>
      <c r="D163" s="21" t="s">
        <v>380</v>
      </c>
      <c r="E163" s="23">
        <v>1120</v>
      </c>
      <c r="F163" s="23">
        <v>336</v>
      </c>
      <c r="G163" s="23">
        <v>68.8</v>
      </c>
      <c r="H163" s="23">
        <v>14</v>
      </c>
      <c r="I163" s="23">
        <v>3</v>
      </c>
      <c r="J163" s="32">
        <v>7</v>
      </c>
      <c r="K163" s="32">
        <v>15</v>
      </c>
      <c r="L163" s="21" t="s">
        <v>260</v>
      </c>
    </row>
    <row r="164" spans="2:12" ht="14">
      <c r="B164" s="18"/>
      <c r="D164" s="18" t="s">
        <v>5</v>
      </c>
      <c r="E164" s="19">
        <f>SUBTOTAL(9,E162:E163)</f>
        <v>2886</v>
      </c>
      <c r="F164" s="19">
        <f>SUBTOTAL(9,F162:F163)</f>
        <v>866</v>
      </c>
      <c r="G164" s="19">
        <f>SUBTOTAL(9,G162:G163)</f>
        <v>141.13999999999999</v>
      </c>
      <c r="H164" s="19">
        <f>SUBTOTAL(9,H162:H163)</f>
        <v>29.9</v>
      </c>
      <c r="I164" s="19">
        <f>SUBTOTAL(9,I162:I163)</f>
        <v>6.8</v>
      </c>
      <c r="J164" s="20">
        <f>SUM(J162:J163)</f>
        <v>16</v>
      </c>
      <c r="K164" s="20">
        <f>SUM(K162:K163)</f>
        <v>31</v>
      </c>
    </row>
    <row r="165" spans="2:12" ht="14">
      <c r="B165" s="33" t="s">
        <v>381</v>
      </c>
      <c r="E165" s="19"/>
      <c r="F165" s="19"/>
      <c r="G165" s="19"/>
      <c r="H165" s="19"/>
      <c r="I165" s="19"/>
      <c r="J165" s="32"/>
      <c r="K165" s="32"/>
    </row>
    <row r="166" spans="2:12" ht="14">
      <c r="B166" s="31" t="s">
        <v>154</v>
      </c>
      <c r="C166" s="21">
        <v>3463</v>
      </c>
      <c r="D166" s="21" t="s">
        <v>382</v>
      </c>
      <c r="E166" s="23">
        <v>551</v>
      </c>
      <c r="F166" s="23">
        <v>165</v>
      </c>
      <c r="G166" s="23">
        <v>62.5</v>
      </c>
      <c r="H166" s="23">
        <v>12</v>
      </c>
      <c r="I166" s="23">
        <v>0</v>
      </c>
      <c r="J166" s="32">
        <v>2</v>
      </c>
      <c r="K166" s="32">
        <v>6</v>
      </c>
      <c r="L166" s="21" t="s">
        <v>111</v>
      </c>
    </row>
    <row r="167" spans="2:12" ht="14">
      <c r="B167" s="31" t="s">
        <v>115</v>
      </c>
      <c r="C167" s="21">
        <v>3393</v>
      </c>
      <c r="D167" s="21" t="s">
        <v>383</v>
      </c>
      <c r="E167" s="23">
        <v>399</v>
      </c>
      <c r="F167" s="23">
        <v>120</v>
      </c>
      <c r="G167" s="23">
        <v>41</v>
      </c>
      <c r="H167" s="23">
        <v>12</v>
      </c>
      <c r="I167" s="23">
        <v>0</v>
      </c>
      <c r="J167" s="32">
        <v>4</v>
      </c>
      <c r="K167" s="32">
        <v>13</v>
      </c>
      <c r="L167" s="21" t="s">
        <v>260</v>
      </c>
    </row>
    <row r="168" spans="2:12" ht="14">
      <c r="B168" s="31" t="s">
        <v>89</v>
      </c>
      <c r="C168" s="21">
        <v>3288</v>
      </c>
      <c r="D168" s="21" t="s">
        <v>384</v>
      </c>
      <c r="E168" s="23">
        <v>867</v>
      </c>
      <c r="F168" s="23">
        <v>260</v>
      </c>
      <c r="G168" s="23">
        <v>56.91</v>
      </c>
      <c r="H168" s="23">
        <v>14.5</v>
      </c>
      <c r="I168" s="23">
        <v>3.2</v>
      </c>
      <c r="J168" s="32">
        <v>2</v>
      </c>
      <c r="K168" s="32">
        <v>9</v>
      </c>
      <c r="L168" s="21" t="s">
        <v>111</v>
      </c>
    </row>
    <row r="169" spans="2:12" ht="14">
      <c r="B169" s="31" t="s">
        <v>88</v>
      </c>
      <c r="C169" s="21">
        <v>3261</v>
      </c>
      <c r="D169" s="21" t="s">
        <v>385</v>
      </c>
      <c r="E169" s="23">
        <v>357</v>
      </c>
      <c r="F169" s="23">
        <v>107</v>
      </c>
      <c r="G169" s="23">
        <v>48.4</v>
      </c>
      <c r="H169" s="23">
        <v>10.8</v>
      </c>
      <c r="I169" s="23">
        <v>2.8</v>
      </c>
      <c r="J169" s="32">
        <v>4</v>
      </c>
      <c r="K169" s="32">
        <v>14</v>
      </c>
      <c r="L169" s="21" t="s">
        <v>111</v>
      </c>
    </row>
    <row r="170" spans="2:12" ht="14">
      <c r="B170" s="31" t="s">
        <v>180</v>
      </c>
      <c r="C170" s="21">
        <v>3135</v>
      </c>
      <c r="D170" s="21" t="s">
        <v>386</v>
      </c>
      <c r="E170" s="23">
        <v>222</v>
      </c>
      <c r="F170" s="23">
        <v>67</v>
      </c>
      <c r="G170" s="23">
        <v>32.94</v>
      </c>
      <c r="H170" s="23">
        <v>8.6999999999999993</v>
      </c>
      <c r="I170" s="23">
        <v>2.4</v>
      </c>
      <c r="J170" s="32">
        <v>2</v>
      </c>
      <c r="K170" s="32">
        <v>3</v>
      </c>
      <c r="L170" s="21" t="s">
        <v>111</v>
      </c>
    </row>
    <row r="171" spans="2:12" ht="14">
      <c r="B171" s="31" t="s">
        <v>78</v>
      </c>
      <c r="C171" s="21">
        <v>3053</v>
      </c>
      <c r="D171" s="21" t="s">
        <v>387</v>
      </c>
      <c r="E171" s="23">
        <v>302</v>
      </c>
      <c r="F171" s="23">
        <v>91</v>
      </c>
      <c r="G171" s="23">
        <v>38.5</v>
      </c>
      <c r="H171" s="23">
        <v>9.1999999999999993</v>
      </c>
      <c r="I171" s="23">
        <v>2.5</v>
      </c>
      <c r="J171" s="32">
        <v>3</v>
      </c>
      <c r="K171" s="32">
        <v>9</v>
      </c>
      <c r="L171" s="21" t="s">
        <v>260</v>
      </c>
    </row>
    <row r="172" spans="2:12" ht="14">
      <c r="B172" s="33"/>
      <c r="D172" s="18" t="s">
        <v>5</v>
      </c>
      <c r="E172" s="24">
        <f>SUBTOTAL(9,E166:E171)</f>
        <v>2698</v>
      </c>
      <c r="F172" s="24">
        <f>SUBTOTAL(9,F166:F171)</f>
        <v>810</v>
      </c>
      <c r="G172" s="24">
        <f>SUBTOTAL(9,G166:G171)</f>
        <v>280.25</v>
      </c>
      <c r="H172" s="24">
        <f>SUBTOTAL(9,H166:H171)</f>
        <v>67.2</v>
      </c>
      <c r="I172" s="24">
        <f>SUBTOTAL(9,I166:I171)</f>
        <v>10.9</v>
      </c>
      <c r="J172" s="20">
        <f>SUM(J166:J171)</f>
        <v>17</v>
      </c>
      <c r="K172" s="20">
        <f>SUM(K166:K171)</f>
        <v>54</v>
      </c>
    </row>
    <row r="173" spans="2:12" ht="14">
      <c r="B173" s="18" t="s">
        <v>388</v>
      </c>
      <c r="E173" s="24"/>
      <c r="F173" s="24"/>
      <c r="G173" s="24"/>
      <c r="H173" s="24"/>
      <c r="I173" s="24"/>
      <c r="J173" s="32"/>
      <c r="K173" s="32"/>
    </row>
    <row r="174" spans="2:12" ht="14">
      <c r="B174" s="31" t="s">
        <v>224</v>
      </c>
      <c r="C174" s="21">
        <v>3547</v>
      </c>
      <c r="D174" s="21" t="s">
        <v>389</v>
      </c>
      <c r="E174" s="19">
        <v>2561</v>
      </c>
      <c r="F174" s="19">
        <v>1470</v>
      </c>
      <c r="G174" s="19">
        <v>82.55</v>
      </c>
      <c r="H174" s="19">
        <v>13.8</v>
      </c>
      <c r="I174" s="19">
        <v>8.5</v>
      </c>
      <c r="J174" s="20">
        <v>6</v>
      </c>
      <c r="K174" s="20">
        <v>6</v>
      </c>
      <c r="L174" s="21" t="s">
        <v>12</v>
      </c>
    </row>
    <row r="175" spans="2:12" ht="14">
      <c r="B175" s="18" t="s">
        <v>390</v>
      </c>
      <c r="E175" s="19"/>
      <c r="F175" s="19"/>
      <c r="G175" s="19"/>
      <c r="H175" s="19"/>
      <c r="I175" s="19"/>
      <c r="J175" s="32"/>
      <c r="K175" s="32"/>
    </row>
    <row r="176" spans="2:12" ht="14">
      <c r="B176" s="31" t="s">
        <v>129</v>
      </c>
      <c r="C176" s="21">
        <v>3410</v>
      </c>
      <c r="D176" s="21" t="s">
        <v>391</v>
      </c>
      <c r="E176" s="23">
        <v>709</v>
      </c>
      <c r="F176" s="23">
        <v>213</v>
      </c>
      <c r="G176" s="23">
        <v>60</v>
      </c>
      <c r="H176" s="23">
        <v>13.3</v>
      </c>
      <c r="I176" s="23">
        <v>2.9</v>
      </c>
      <c r="J176" s="32">
        <v>1</v>
      </c>
      <c r="K176" s="32">
        <v>0</v>
      </c>
      <c r="L176" s="21" t="s">
        <v>111</v>
      </c>
    </row>
    <row r="177" spans="2:12" ht="14">
      <c r="B177" s="31" t="s">
        <v>128</v>
      </c>
      <c r="C177" s="21">
        <v>3408</v>
      </c>
      <c r="D177" s="21" t="s">
        <v>392</v>
      </c>
      <c r="E177" s="23">
        <v>1565</v>
      </c>
      <c r="F177" s="23">
        <v>469</v>
      </c>
      <c r="G177" s="23">
        <v>102</v>
      </c>
      <c r="H177" s="23">
        <v>18</v>
      </c>
      <c r="I177" s="23">
        <v>0</v>
      </c>
      <c r="J177" s="32">
        <v>5</v>
      </c>
      <c r="K177" s="32">
        <v>14</v>
      </c>
      <c r="L177" s="21" t="s">
        <v>111</v>
      </c>
    </row>
    <row r="178" spans="2:12" ht="14">
      <c r="B178" s="18"/>
      <c r="D178" s="18" t="s">
        <v>5</v>
      </c>
      <c r="E178" s="19">
        <f>SUBTOTAL(9,E176:E177)</f>
        <v>2274</v>
      </c>
      <c r="F178" s="19">
        <f>SUBTOTAL(9,F176:F177)</f>
        <v>682</v>
      </c>
      <c r="G178" s="19">
        <f>SUBTOTAL(9,G176:G177)</f>
        <v>162</v>
      </c>
      <c r="H178" s="19">
        <f>SUBTOTAL(9,H176:H177)</f>
        <v>31.3</v>
      </c>
      <c r="I178" s="19">
        <f>SUBTOTAL(9,I176:I177)</f>
        <v>2.9</v>
      </c>
      <c r="J178" s="20">
        <f>SUM(J176:J177)</f>
        <v>6</v>
      </c>
      <c r="K178" s="20">
        <f>SUM(K176:K177)</f>
        <v>14</v>
      </c>
    </row>
    <row r="179" spans="2:12" ht="14">
      <c r="B179" s="33" t="s">
        <v>393</v>
      </c>
      <c r="E179" s="19"/>
      <c r="F179" s="19"/>
      <c r="G179" s="19"/>
      <c r="H179" s="19"/>
      <c r="I179" s="19"/>
      <c r="J179" s="32"/>
      <c r="K179" s="32"/>
    </row>
    <row r="180" spans="2:12" ht="14">
      <c r="B180" s="31" t="s">
        <v>197</v>
      </c>
      <c r="C180" s="21">
        <v>2732</v>
      </c>
      <c r="D180" s="21" t="s">
        <v>394</v>
      </c>
      <c r="E180" s="23">
        <v>445</v>
      </c>
      <c r="F180" s="23">
        <v>134</v>
      </c>
      <c r="G180" s="23">
        <v>42.02</v>
      </c>
      <c r="H180" s="23">
        <v>8.3000000000000007</v>
      </c>
      <c r="I180" s="23">
        <v>4.01</v>
      </c>
      <c r="J180" s="32">
        <v>2</v>
      </c>
      <c r="K180" s="32">
        <v>2</v>
      </c>
      <c r="L180" s="21" t="s">
        <v>118</v>
      </c>
    </row>
    <row r="181" spans="2:12" ht="14">
      <c r="B181" s="31" t="s">
        <v>83</v>
      </c>
      <c r="C181" s="21">
        <v>2593</v>
      </c>
      <c r="D181" s="21" t="s">
        <v>395</v>
      </c>
      <c r="E181" s="23">
        <v>315.06</v>
      </c>
      <c r="F181" s="23">
        <v>94.52</v>
      </c>
      <c r="G181" s="23">
        <v>43</v>
      </c>
      <c r="H181" s="23">
        <v>10.4</v>
      </c>
      <c r="I181" s="23">
        <v>2.4</v>
      </c>
      <c r="J181" s="32">
        <v>1</v>
      </c>
      <c r="K181" s="32">
        <v>1</v>
      </c>
      <c r="L181" s="21" t="s">
        <v>111</v>
      </c>
    </row>
    <row r="182" spans="2:12" ht="14">
      <c r="B182" s="31" t="s">
        <v>161</v>
      </c>
      <c r="C182" s="21">
        <v>2351</v>
      </c>
      <c r="D182" s="21" t="s">
        <v>396</v>
      </c>
      <c r="E182" s="23">
        <v>1438</v>
      </c>
      <c r="F182" s="23">
        <v>360.11</v>
      </c>
      <c r="G182" s="23">
        <v>72.05</v>
      </c>
      <c r="H182" s="23">
        <v>12.5</v>
      </c>
      <c r="I182" s="23">
        <v>7.35</v>
      </c>
      <c r="J182" s="32">
        <v>8</v>
      </c>
      <c r="K182" s="32">
        <v>13</v>
      </c>
      <c r="L182" s="21" t="s">
        <v>12</v>
      </c>
    </row>
    <row r="183" spans="2:12" ht="14">
      <c r="B183" s="33"/>
      <c r="D183" s="18" t="s">
        <v>5</v>
      </c>
      <c r="E183" s="24">
        <v>2198.06</v>
      </c>
      <c r="F183" s="24">
        <v>588.63</v>
      </c>
      <c r="G183" s="24">
        <v>157.07</v>
      </c>
      <c r="H183" s="24">
        <v>31.200000000000003</v>
      </c>
      <c r="I183" s="24">
        <v>13.76</v>
      </c>
      <c r="J183" s="20">
        <f>SUM(J180:J182)</f>
        <v>11</v>
      </c>
      <c r="K183" s="20">
        <f>SUM(K180:K182)</f>
        <v>16</v>
      </c>
    </row>
    <row r="184" spans="2:12" ht="14">
      <c r="B184" s="18" t="s">
        <v>397</v>
      </c>
      <c r="E184" s="24"/>
      <c r="F184" s="24"/>
      <c r="G184" s="24"/>
      <c r="H184" s="24"/>
      <c r="I184" s="24"/>
      <c r="J184" s="32"/>
      <c r="K184" s="32"/>
    </row>
    <row r="185" spans="2:12" ht="14">
      <c r="B185" s="31" t="s">
        <v>142</v>
      </c>
      <c r="C185" s="21">
        <v>3443</v>
      </c>
      <c r="D185" s="21" t="s">
        <v>398</v>
      </c>
      <c r="E185" s="23">
        <v>762</v>
      </c>
      <c r="F185" s="23">
        <v>229</v>
      </c>
      <c r="G185" s="23">
        <v>59.4</v>
      </c>
      <c r="H185" s="23">
        <v>17.3</v>
      </c>
      <c r="I185" s="23">
        <v>2.8</v>
      </c>
      <c r="J185" s="32">
        <v>6</v>
      </c>
      <c r="K185" s="32">
        <v>10</v>
      </c>
      <c r="L185" s="21" t="s">
        <v>111</v>
      </c>
    </row>
    <row r="186" spans="2:12" ht="14">
      <c r="B186" s="31" t="s">
        <v>63</v>
      </c>
      <c r="C186" s="21">
        <v>3369</v>
      </c>
      <c r="D186" s="21" t="s">
        <v>399</v>
      </c>
      <c r="E186" s="23">
        <v>670</v>
      </c>
      <c r="F186" s="23">
        <v>201</v>
      </c>
      <c r="G186" s="23">
        <v>58.8</v>
      </c>
      <c r="H186" s="23">
        <v>16.7</v>
      </c>
      <c r="I186" s="23">
        <v>2.8</v>
      </c>
      <c r="J186" s="32">
        <v>4</v>
      </c>
      <c r="K186" s="32">
        <v>8</v>
      </c>
      <c r="L186" s="21" t="s">
        <v>260</v>
      </c>
    </row>
    <row r="187" spans="2:12" ht="14">
      <c r="B187" s="31" t="s">
        <v>61</v>
      </c>
      <c r="C187" s="21">
        <v>3284</v>
      </c>
      <c r="D187" s="21" t="s">
        <v>400</v>
      </c>
      <c r="E187" s="23">
        <v>652</v>
      </c>
      <c r="F187" s="23">
        <v>196</v>
      </c>
      <c r="G187" s="23">
        <v>70</v>
      </c>
      <c r="H187" s="23">
        <v>15.8</v>
      </c>
      <c r="I187" s="23">
        <v>2.8</v>
      </c>
      <c r="J187" s="32">
        <v>4</v>
      </c>
      <c r="K187" s="32">
        <v>9</v>
      </c>
      <c r="L187" s="21" t="s">
        <v>111</v>
      </c>
    </row>
    <row r="188" spans="2:12" ht="14">
      <c r="B188" s="31" t="s">
        <v>58</v>
      </c>
      <c r="C188" s="21">
        <v>3157</v>
      </c>
      <c r="D188" s="21" t="s">
        <v>401</v>
      </c>
      <c r="E188" s="23">
        <v>570</v>
      </c>
      <c r="F188" s="23">
        <v>171</v>
      </c>
      <c r="G188" s="23">
        <v>68.599999999999994</v>
      </c>
      <c r="H188" s="23">
        <v>14.6</v>
      </c>
      <c r="I188" s="23">
        <v>2.8</v>
      </c>
      <c r="J188" s="32">
        <v>6</v>
      </c>
      <c r="K188" s="32">
        <v>15</v>
      </c>
      <c r="L188" s="21" t="s">
        <v>111</v>
      </c>
    </row>
    <row r="189" spans="2:12" ht="14">
      <c r="B189" s="18"/>
      <c r="D189" s="18" t="s">
        <v>5</v>
      </c>
      <c r="E189" s="19">
        <f>SUBTOTAL(9,E185:E188)</f>
        <v>2654</v>
      </c>
      <c r="F189" s="19">
        <f t="shared" ref="F189:I189" si="3">SUBTOTAL(9,F185:F188)</f>
        <v>797</v>
      </c>
      <c r="G189" s="19">
        <f t="shared" si="3"/>
        <v>256.79999999999995</v>
      </c>
      <c r="H189" s="19">
        <f t="shared" si="3"/>
        <v>64.399999999999991</v>
      </c>
      <c r="I189" s="19">
        <f t="shared" si="3"/>
        <v>11.2</v>
      </c>
      <c r="J189" s="20">
        <f>SUM(J185:J188)</f>
        <v>20</v>
      </c>
      <c r="K189" s="20">
        <f>SUM(K185:K188)</f>
        <v>42</v>
      </c>
    </row>
    <row r="190" spans="2:12" ht="14">
      <c r="B190" s="18" t="s">
        <v>402</v>
      </c>
      <c r="E190" s="19"/>
      <c r="F190" s="19"/>
      <c r="G190" s="19"/>
      <c r="H190" s="19"/>
      <c r="I190" s="19"/>
      <c r="J190" s="32"/>
      <c r="K190" s="32"/>
    </row>
    <row r="191" spans="2:12" ht="14">
      <c r="B191" s="31" t="s">
        <v>159</v>
      </c>
      <c r="C191" s="21">
        <v>3474</v>
      </c>
      <c r="D191" s="21" t="s">
        <v>403</v>
      </c>
      <c r="E191" s="23">
        <v>918</v>
      </c>
      <c r="F191" s="23">
        <v>275</v>
      </c>
      <c r="G191" s="23">
        <v>69.75</v>
      </c>
      <c r="H191" s="23">
        <v>15.9</v>
      </c>
      <c r="I191" s="23">
        <v>0</v>
      </c>
      <c r="J191" s="32">
        <v>6</v>
      </c>
      <c r="K191" s="32">
        <v>5</v>
      </c>
      <c r="L191" s="21" t="s">
        <v>111</v>
      </c>
    </row>
    <row r="192" spans="2:12" ht="14">
      <c r="B192" s="31" t="s">
        <v>195</v>
      </c>
      <c r="C192" s="21">
        <v>3344</v>
      </c>
      <c r="D192" s="21" t="s">
        <v>404</v>
      </c>
      <c r="E192" s="23">
        <v>1019</v>
      </c>
      <c r="F192" s="23">
        <v>305</v>
      </c>
      <c r="G192" s="23">
        <v>67.3</v>
      </c>
      <c r="H192" s="23">
        <v>17.100000000000001</v>
      </c>
      <c r="I192" s="23">
        <v>3.76</v>
      </c>
      <c r="J192" s="32">
        <v>6</v>
      </c>
      <c r="K192" s="32">
        <v>6</v>
      </c>
      <c r="L192" s="21" t="s">
        <v>111</v>
      </c>
    </row>
    <row r="193" spans="2:12" ht="14">
      <c r="B193" s="18"/>
      <c r="D193" s="18" t="s">
        <v>5</v>
      </c>
      <c r="E193" s="19">
        <f>SUBTOTAL(9,E191:E192)</f>
        <v>1937</v>
      </c>
      <c r="F193" s="19">
        <f>SUBTOTAL(9,F191:F192)</f>
        <v>580</v>
      </c>
      <c r="G193" s="19">
        <f>SUBTOTAL(9,G191:G192)</f>
        <v>137.05000000000001</v>
      </c>
      <c r="H193" s="19">
        <f>SUBTOTAL(9,H191:H192)</f>
        <v>33</v>
      </c>
      <c r="I193" s="19">
        <f>SUBTOTAL(9,I191:I192)</f>
        <v>3.76</v>
      </c>
      <c r="J193" s="20">
        <f>SUM(J191:J192)</f>
        <v>12</v>
      </c>
      <c r="K193" s="20">
        <f>SUM(K191:K192)</f>
        <v>11</v>
      </c>
    </row>
    <row r="194" spans="2:12" ht="14">
      <c r="B194" s="18" t="s">
        <v>405</v>
      </c>
      <c r="E194" s="19"/>
      <c r="F194" s="19"/>
      <c r="G194" s="19"/>
      <c r="H194" s="19"/>
      <c r="I194" s="19"/>
      <c r="J194" s="32"/>
      <c r="K194" s="32"/>
    </row>
    <row r="195" spans="2:12" ht="14">
      <c r="B195" s="31" t="s">
        <v>35</v>
      </c>
      <c r="C195" s="21">
        <v>3216</v>
      </c>
      <c r="D195" s="21" t="s">
        <v>406</v>
      </c>
      <c r="E195" s="23">
        <v>913</v>
      </c>
      <c r="F195" s="23">
        <v>458</v>
      </c>
      <c r="G195" s="23">
        <v>62.4</v>
      </c>
      <c r="H195" s="23">
        <v>10</v>
      </c>
      <c r="I195" s="23">
        <v>5.75</v>
      </c>
      <c r="J195" s="32">
        <v>7</v>
      </c>
      <c r="K195" s="32">
        <v>6</v>
      </c>
      <c r="L195" s="21" t="s">
        <v>12</v>
      </c>
    </row>
    <row r="196" spans="2:12" ht="14">
      <c r="B196" s="31" t="s">
        <v>33</v>
      </c>
      <c r="C196" s="21">
        <v>3208</v>
      </c>
      <c r="D196" s="21" t="s">
        <v>407</v>
      </c>
      <c r="E196" s="23">
        <v>991</v>
      </c>
      <c r="F196" s="23">
        <v>374</v>
      </c>
      <c r="G196" s="23">
        <v>58.9</v>
      </c>
      <c r="H196" s="23">
        <v>10</v>
      </c>
      <c r="I196" s="23">
        <v>6</v>
      </c>
      <c r="J196" s="32">
        <v>7</v>
      </c>
      <c r="K196" s="32">
        <v>8</v>
      </c>
      <c r="L196" s="21" t="s">
        <v>12</v>
      </c>
    </row>
    <row r="197" spans="2:12" ht="14">
      <c r="B197" s="18"/>
      <c r="D197" s="18" t="s">
        <v>5</v>
      </c>
      <c r="E197" s="19">
        <f>SUBTOTAL(9,E195:E196)</f>
        <v>1904</v>
      </c>
      <c r="F197" s="19">
        <f>SUBTOTAL(9,F195:F196)</f>
        <v>832</v>
      </c>
      <c r="G197" s="19">
        <f>SUBTOTAL(9,G195:G196)</f>
        <v>121.3</v>
      </c>
      <c r="H197" s="19">
        <f>SUBTOTAL(9,H195:H196)</f>
        <v>20</v>
      </c>
      <c r="I197" s="19">
        <f>SUBTOTAL(9,I195:I196)</f>
        <v>11.75</v>
      </c>
      <c r="J197" s="20">
        <f>SUM(J195:J196)</f>
        <v>14</v>
      </c>
      <c r="K197" s="20">
        <f>SUM(K195:K196)</f>
        <v>14</v>
      </c>
    </row>
    <row r="198" spans="2:12" ht="14">
      <c r="B198" s="18" t="s">
        <v>408</v>
      </c>
      <c r="E198" s="19"/>
      <c r="F198" s="19"/>
      <c r="G198" s="19"/>
      <c r="H198" s="19"/>
      <c r="I198" s="19"/>
      <c r="J198" s="32"/>
      <c r="K198" s="32"/>
    </row>
    <row r="199" spans="2:12" ht="14">
      <c r="B199" s="31" t="s">
        <v>121</v>
      </c>
      <c r="C199" s="21">
        <v>3406</v>
      </c>
      <c r="D199" s="21" t="s">
        <v>409</v>
      </c>
      <c r="E199" s="23">
        <v>374</v>
      </c>
      <c r="F199" s="23">
        <v>112</v>
      </c>
      <c r="G199" s="23">
        <v>43.5</v>
      </c>
      <c r="H199" s="23">
        <v>9</v>
      </c>
      <c r="I199" s="23">
        <v>0</v>
      </c>
      <c r="J199" s="32">
        <v>4</v>
      </c>
      <c r="K199" s="32">
        <v>6</v>
      </c>
      <c r="L199" s="21" t="s">
        <v>12</v>
      </c>
    </row>
    <row r="200" spans="2:12" ht="14">
      <c r="B200" s="31" t="s">
        <v>68</v>
      </c>
      <c r="C200" s="21">
        <v>3341</v>
      </c>
      <c r="D200" s="21" t="s">
        <v>410</v>
      </c>
      <c r="E200" s="23">
        <v>211</v>
      </c>
      <c r="F200" s="23">
        <v>65</v>
      </c>
      <c r="G200" s="23">
        <v>30.28</v>
      </c>
      <c r="H200" s="23">
        <v>7.5</v>
      </c>
      <c r="I200" s="23">
        <v>2.75</v>
      </c>
      <c r="J200" s="32">
        <v>4</v>
      </c>
      <c r="K200" s="32">
        <v>4</v>
      </c>
      <c r="L200" s="21" t="s">
        <v>12</v>
      </c>
    </row>
    <row r="201" spans="2:12" ht="14">
      <c r="B201" s="31" t="s">
        <v>41</v>
      </c>
      <c r="C201" s="21">
        <v>3196</v>
      </c>
      <c r="D201" s="21" t="s">
        <v>411</v>
      </c>
      <c r="E201" s="23">
        <v>376</v>
      </c>
      <c r="F201" s="23">
        <v>136</v>
      </c>
      <c r="G201" s="23">
        <v>38</v>
      </c>
      <c r="H201" s="23">
        <v>11</v>
      </c>
      <c r="I201" s="23">
        <v>3.5</v>
      </c>
      <c r="J201" s="32">
        <v>3</v>
      </c>
      <c r="K201" s="32">
        <v>3</v>
      </c>
      <c r="L201" s="21" t="s">
        <v>12</v>
      </c>
    </row>
    <row r="202" spans="2:12" ht="14">
      <c r="B202" s="31" t="s">
        <v>40</v>
      </c>
      <c r="C202" s="21">
        <v>3184</v>
      </c>
      <c r="D202" s="21" t="s">
        <v>412</v>
      </c>
      <c r="E202" s="23">
        <v>376</v>
      </c>
      <c r="F202" s="23">
        <v>136</v>
      </c>
      <c r="G202" s="23">
        <v>38</v>
      </c>
      <c r="H202" s="23">
        <v>11</v>
      </c>
      <c r="I202" s="23">
        <v>3.5</v>
      </c>
      <c r="J202" s="32">
        <v>6</v>
      </c>
      <c r="K202" s="32">
        <v>5</v>
      </c>
      <c r="L202" s="21" t="s">
        <v>12</v>
      </c>
    </row>
    <row r="203" spans="2:12" ht="14">
      <c r="B203" s="31" t="s">
        <v>166</v>
      </c>
      <c r="C203" s="21">
        <v>3049</v>
      </c>
      <c r="D203" s="21" t="s">
        <v>413</v>
      </c>
      <c r="E203" s="23">
        <v>158</v>
      </c>
      <c r="F203" s="23">
        <v>47</v>
      </c>
      <c r="G203" s="23">
        <v>31.8</v>
      </c>
      <c r="H203" s="23">
        <v>8.1999999999999993</v>
      </c>
      <c r="I203" s="23">
        <v>2.6</v>
      </c>
      <c r="J203" s="32">
        <v>4</v>
      </c>
      <c r="K203" s="32">
        <v>4</v>
      </c>
      <c r="L203" s="21" t="s">
        <v>12</v>
      </c>
    </row>
    <row r="204" spans="2:12" ht="14">
      <c r="B204" s="31" t="s">
        <v>38</v>
      </c>
      <c r="C204" s="21">
        <v>3039</v>
      </c>
      <c r="D204" s="21" t="s">
        <v>414</v>
      </c>
      <c r="E204" s="23">
        <v>163</v>
      </c>
      <c r="F204" s="23">
        <v>49</v>
      </c>
      <c r="G204" s="23">
        <v>32.79</v>
      </c>
      <c r="H204" s="23">
        <v>9</v>
      </c>
      <c r="I204" s="23">
        <v>2.1800000000000002</v>
      </c>
      <c r="J204" s="32">
        <v>4</v>
      </c>
      <c r="K204" s="32">
        <v>5</v>
      </c>
      <c r="L204" s="21" t="s">
        <v>12</v>
      </c>
    </row>
    <row r="205" spans="2:12" ht="14">
      <c r="B205" s="31" t="s">
        <v>172</v>
      </c>
      <c r="C205" s="21">
        <v>3002</v>
      </c>
      <c r="D205" s="21" t="s">
        <v>415</v>
      </c>
      <c r="E205" s="23">
        <v>182</v>
      </c>
      <c r="F205" s="23">
        <v>55</v>
      </c>
      <c r="G205" s="23">
        <v>29.82</v>
      </c>
      <c r="H205" s="23">
        <v>9</v>
      </c>
      <c r="I205" s="23">
        <v>2.5</v>
      </c>
      <c r="J205" s="32">
        <v>4</v>
      </c>
      <c r="K205" s="32">
        <v>5</v>
      </c>
      <c r="L205" s="21" t="s">
        <v>12</v>
      </c>
    </row>
    <row r="206" spans="2:12" ht="15" customHeight="1">
      <c r="B206" s="18"/>
      <c r="D206" s="18" t="s">
        <v>5</v>
      </c>
      <c r="E206" s="19">
        <f>SUBTOTAL(9,E199:E205)</f>
        <v>1840</v>
      </c>
      <c r="F206" s="19">
        <f>SUBTOTAL(9,F199:F205)</f>
        <v>600</v>
      </c>
      <c r="G206" s="19">
        <f>SUBTOTAL(9,G199:G205)</f>
        <v>244.19</v>
      </c>
      <c r="H206" s="19">
        <f>SUBTOTAL(9,H199:H205)</f>
        <v>64.7</v>
      </c>
      <c r="I206" s="19">
        <f>SUBTOTAL(9,I199:I205)</f>
        <v>17.03</v>
      </c>
      <c r="J206" s="20">
        <f>SUM(J199:J205)</f>
        <v>29</v>
      </c>
      <c r="K206" s="20">
        <f>SUM(K199:K205)</f>
        <v>32</v>
      </c>
    </row>
    <row r="207" spans="2:12" ht="15" customHeight="1">
      <c r="B207" s="33" t="s">
        <v>416</v>
      </c>
      <c r="E207" s="19"/>
      <c r="F207" s="19"/>
      <c r="G207" s="19"/>
      <c r="H207" s="19"/>
      <c r="I207" s="19"/>
      <c r="J207" s="32"/>
      <c r="K207" s="32"/>
    </row>
    <row r="208" spans="2:12" ht="15" customHeight="1">
      <c r="B208" s="31" t="s">
        <v>417</v>
      </c>
      <c r="C208" s="21">
        <v>3419</v>
      </c>
      <c r="D208" s="21" t="s">
        <v>418</v>
      </c>
      <c r="E208" s="24">
        <v>1668</v>
      </c>
      <c r="F208" s="24">
        <v>500</v>
      </c>
      <c r="G208" s="24">
        <v>78</v>
      </c>
      <c r="H208" s="24">
        <v>16</v>
      </c>
      <c r="I208" s="24">
        <v>0</v>
      </c>
      <c r="J208" s="20">
        <v>6</v>
      </c>
      <c r="K208" s="20">
        <v>5</v>
      </c>
      <c r="L208" s="21" t="s">
        <v>12</v>
      </c>
    </row>
    <row r="209" spans="2:12" ht="14">
      <c r="B209" s="18" t="s">
        <v>419</v>
      </c>
      <c r="E209" s="24"/>
      <c r="F209" s="24"/>
      <c r="G209" s="24"/>
      <c r="H209" s="24"/>
      <c r="I209" s="24"/>
      <c r="J209" s="32"/>
      <c r="K209" s="32"/>
    </row>
    <row r="210" spans="2:12" ht="14">
      <c r="B210" s="31" t="s">
        <v>420</v>
      </c>
      <c r="C210" s="21">
        <v>3555</v>
      </c>
      <c r="D210" s="21" t="s">
        <v>421</v>
      </c>
      <c r="E210" s="19">
        <v>1555</v>
      </c>
      <c r="F210" s="19">
        <v>466</v>
      </c>
      <c r="G210" s="19">
        <v>65</v>
      </c>
      <c r="H210" s="19">
        <v>16</v>
      </c>
      <c r="I210" s="19">
        <v>4.5</v>
      </c>
      <c r="J210" s="20">
        <v>2</v>
      </c>
      <c r="K210" s="20">
        <v>1</v>
      </c>
      <c r="L210" s="21" t="s">
        <v>12</v>
      </c>
    </row>
    <row r="211" spans="2:12" ht="14">
      <c r="B211" s="18" t="s">
        <v>422</v>
      </c>
      <c r="C211" s="22"/>
      <c r="E211" s="19"/>
      <c r="F211" s="19"/>
      <c r="G211" s="19"/>
      <c r="H211" s="19"/>
      <c r="I211" s="19"/>
      <c r="J211" s="32"/>
      <c r="K211" s="32"/>
    </row>
    <row r="212" spans="2:12" ht="14">
      <c r="B212" s="31" t="s">
        <v>199</v>
      </c>
      <c r="C212" s="21">
        <v>3488</v>
      </c>
      <c r="D212" s="21" t="s">
        <v>423</v>
      </c>
      <c r="E212" s="19">
        <v>1538</v>
      </c>
      <c r="F212" s="19">
        <v>461</v>
      </c>
      <c r="G212" s="19">
        <v>62.08</v>
      </c>
      <c r="H212" s="19">
        <v>15.8</v>
      </c>
      <c r="I212" s="19">
        <v>4.3499999999999996</v>
      </c>
      <c r="J212" s="20">
        <v>6</v>
      </c>
      <c r="K212" s="20">
        <v>8</v>
      </c>
      <c r="L212" s="21" t="s">
        <v>200</v>
      </c>
    </row>
    <row r="213" spans="2:12" ht="14">
      <c r="B213" s="18" t="s">
        <v>424</v>
      </c>
      <c r="E213" s="19"/>
      <c r="F213" s="19"/>
      <c r="G213" s="19"/>
      <c r="H213" s="19"/>
      <c r="I213" s="19"/>
      <c r="J213" s="20"/>
      <c r="K213" s="20"/>
    </row>
    <row r="214" spans="2:12" ht="14">
      <c r="B214" s="31" t="s">
        <v>168</v>
      </c>
      <c r="C214" s="21">
        <v>3496</v>
      </c>
      <c r="D214" s="21" t="s">
        <v>425</v>
      </c>
      <c r="E214" s="19">
        <v>1512</v>
      </c>
      <c r="F214" s="19">
        <v>457</v>
      </c>
      <c r="G214" s="19">
        <v>79.2</v>
      </c>
      <c r="H214" s="19">
        <v>17.5</v>
      </c>
      <c r="I214" s="19">
        <v>4</v>
      </c>
      <c r="J214" s="20">
        <v>6</v>
      </c>
      <c r="K214" s="20">
        <v>14</v>
      </c>
      <c r="L214" s="21" t="s">
        <v>111</v>
      </c>
    </row>
    <row r="215" spans="2:12" ht="14">
      <c r="B215" s="18" t="s">
        <v>584</v>
      </c>
      <c r="E215" s="19"/>
      <c r="F215" s="19"/>
      <c r="G215" s="19"/>
      <c r="H215" s="19"/>
      <c r="I215" s="19"/>
      <c r="J215" s="20"/>
      <c r="K215" s="20"/>
    </row>
    <row r="216" spans="2:12" ht="14">
      <c r="B216" s="31" t="s">
        <v>73</v>
      </c>
      <c r="C216" s="21">
        <v>3339</v>
      </c>
      <c r="D216" s="21" t="s">
        <v>426</v>
      </c>
      <c r="E216" s="19">
        <v>1440</v>
      </c>
      <c r="F216" s="19">
        <v>580</v>
      </c>
      <c r="G216" s="19">
        <v>68</v>
      </c>
      <c r="H216" s="19">
        <v>13</v>
      </c>
      <c r="I216" s="19">
        <v>0</v>
      </c>
      <c r="J216" s="20">
        <v>6</v>
      </c>
      <c r="K216" s="20">
        <v>6</v>
      </c>
      <c r="L216" s="21" t="s">
        <v>12</v>
      </c>
    </row>
    <row r="217" spans="2:12" ht="14">
      <c r="B217" s="18" t="s">
        <v>427</v>
      </c>
      <c r="E217" s="19"/>
      <c r="F217" s="19"/>
      <c r="G217" s="19"/>
      <c r="H217" s="19"/>
      <c r="I217" s="19"/>
      <c r="J217" s="32"/>
      <c r="K217" s="32"/>
    </row>
    <row r="218" spans="2:12" ht="14">
      <c r="B218" s="31" t="s">
        <v>93</v>
      </c>
      <c r="C218" s="21">
        <v>3020</v>
      </c>
      <c r="D218" s="21" t="s">
        <v>428</v>
      </c>
      <c r="E218" s="23">
        <v>397</v>
      </c>
      <c r="F218" s="23">
        <v>119</v>
      </c>
      <c r="G218" s="23">
        <v>59.5</v>
      </c>
      <c r="H218" s="23">
        <v>12.4</v>
      </c>
      <c r="I218" s="23">
        <v>2.8</v>
      </c>
      <c r="J218" s="32">
        <v>3</v>
      </c>
      <c r="K218" s="32">
        <v>4</v>
      </c>
      <c r="L218" s="21" t="s">
        <v>111</v>
      </c>
    </row>
    <row r="219" spans="2:12" ht="14">
      <c r="B219" s="31" t="s">
        <v>84</v>
      </c>
      <c r="C219" s="21">
        <v>2942</v>
      </c>
      <c r="D219" s="21" t="s">
        <v>429</v>
      </c>
      <c r="E219" s="23">
        <v>535</v>
      </c>
      <c r="F219" s="23">
        <v>161</v>
      </c>
      <c r="G219" s="23">
        <v>54</v>
      </c>
      <c r="H219" s="23">
        <v>13.47</v>
      </c>
      <c r="I219" s="23">
        <v>3</v>
      </c>
      <c r="J219" s="32">
        <v>5</v>
      </c>
      <c r="K219" s="32">
        <v>4</v>
      </c>
      <c r="L219" s="21" t="s">
        <v>111</v>
      </c>
    </row>
    <row r="220" spans="2:12" ht="14">
      <c r="B220" s="31" t="s">
        <v>430</v>
      </c>
      <c r="C220" s="21">
        <v>2940</v>
      </c>
      <c r="D220" s="21" t="s">
        <v>431</v>
      </c>
      <c r="E220" s="23">
        <v>387</v>
      </c>
      <c r="F220" s="23">
        <v>116</v>
      </c>
      <c r="G220" s="23">
        <v>62</v>
      </c>
      <c r="H220" s="23">
        <v>12.4</v>
      </c>
      <c r="I220" s="23">
        <v>2.8</v>
      </c>
      <c r="J220" s="32">
        <v>4</v>
      </c>
      <c r="K220" s="32">
        <v>13</v>
      </c>
      <c r="L220" s="21" t="s">
        <v>111</v>
      </c>
    </row>
    <row r="221" spans="2:12" ht="14">
      <c r="B221" s="18"/>
      <c r="D221" s="18" t="s">
        <v>5</v>
      </c>
      <c r="E221" s="19">
        <f>SUBTOTAL(9,E218:E220)</f>
        <v>1319</v>
      </c>
      <c r="F221" s="19">
        <f>SUBTOTAL(9,F218:F220)</f>
        <v>396</v>
      </c>
      <c r="G221" s="19">
        <f>SUBTOTAL(9,G218:G220)</f>
        <v>175.5</v>
      </c>
      <c r="H221" s="19">
        <f>SUBTOTAL(9,H218:H220)</f>
        <v>38.270000000000003</v>
      </c>
      <c r="I221" s="19">
        <f>SUBTOTAL(9,I218:I220)</f>
        <v>8.6</v>
      </c>
      <c r="J221" s="20">
        <f>SUM(J218:J220)</f>
        <v>12</v>
      </c>
      <c r="K221" s="20">
        <f>SUM(K218:K220)</f>
        <v>21</v>
      </c>
    </row>
    <row r="222" spans="2:12" ht="14">
      <c r="B222" s="33" t="s">
        <v>432</v>
      </c>
      <c r="E222" s="19"/>
      <c r="F222" s="19"/>
      <c r="G222" s="19"/>
      <c r="H222" s="19"/>
      <c r="I222" s="19"/>
      <c r="J222" s="32"/>
      <c r="K222" s="32"/>
    </row>
    <row r="223" spans="2:12" ht="14">
      <c r="B223" s="31" t="s">
        <v>220</v>
      </c>
      <c r="C223" s="21">
        <v>3539</v>
      </c>
      <c r="D223" s="21" t="s">
        <v>433</v>
      </c>
      <c r="E223" s="23">
        <v>760</v>
      </c>
      <c r="F223" s="23">
        <v>228</v>
      </c>
      <c r="G223" s="23">
        <v>70.900000000000006</v>
      </c>
      <c r="H223" s="23">
        <v>17.3</v>
      </c>
      <c r="I223" s="23">
        <v>2.8</v>
      </c>
      <c r="J223" s="32">
        <v>4</v>
      </c>
      <c r="K223" s="32">
        <v>4</v>
      </c>
      <c r="L223" s="21" t="s">
        <v>111</v>
      </c>
    </row>
    <row r="224" spans="2:12" ht="14">
      <c r="B224" s="31" t="s">
        <v>96</v>
      </c>
      <c r="C224" s="21">
        <v>3123</v>
      </c>
      <c r="D224" s="21" t="s">
        <v>434</v>
      </c>
      <c r="E224" s="23">
        <v>141</v>
      </c>
      <c r="F224" s="23">
        <v>42</v>
      </c>
      <c r="G224" s="23">
        <v>29</v>
      </c>
      <c r="H224" s="23">
        <v>8.4</v>
      </c>
      <c r="I224" s="23">
        <v>2.1</v>
      </c>
      <c r="J224" s="32">
        <v>4</v>
      </c>
      <c r="K224" s="32">
        <v>4</v>
      </c>
      <c r="L224" s="21" t="s">
        <v>12</v>
      </c>
    </row>
    <row r="225" spans="2:12" ht="14">
      <c r="B225" s="31" t="s">
        <v>435</v>
      </c>
      <c r="C225" s="21">
        <v>2950</v>
      </c>
      <c r="D225" s="21" t="s">
        <v>436</v>
      </c>
      <c r="E225" s="23">
        <v>205</v>
      </c>
      <c r="F225" s="23">
        <v>62</v>
      </c>
      <c r="G225" s="23">
        <v>36.700000000000003</v>
      </c>
      <c r="H225" s="23">
        <v>7</v>
      </c>
      <c r="I225" s="23">
        <v>3</v>
      </c>
      <c r="J225" s="32">
        <v>4</v>
      </c>
      <c r="K225" s="32">
        <v>4</v>
      </c>
      <c r="L225" s="21" t="s">
        <v>12</v>
      </c>
    </row>
    <row r="226" spans="2:12" ht="14">
      <c r="B226" s="25"/>
      <c r="D226" s="18" t="s">
        <v>5</v>
      </c>
      <c r="E226" s="19">
        <v>1106</v>
      </c>
      <c r="F226" s="19">
        <v>332</v>
      </c>
      <c r="G226" s="19">
        <v>136.60000000000002</v>
      </c>
      <c r="H226" s="19">
        <v>32.700000000000003</v>
      </c>
      <c r="I226" s="19">
        <v>7.9</v>
      </c>
      <c r="J226" s="20">
        <f>SUM(J223:J225)</f>
        <v>12</v>
      </c>
      <c r="K226" s="20">
        <f>SUM(K223:K225)</f>
        <v>12</v>
      </c>
    </row>
    <row r="227" spans="2:12" ht="14">
      <c r="B227" s="25" t="s">
        <v>437</v>
      </c>
      <c r="E227" s="19"/>
      <c r="F227" s="19"/>
      <c r="G227" s="19"/>
      <c r="H227" s="19"/>
      <c r="I227" s="19"/>
      <c r="J227" s="32"/>
      <c r="K227" s="32"/>
    </row>
    <row r="228" spans="2:12" ht="14">
      <c r="B228" s="31" t="s">
        <v>76</v>
      </c>
      <c r="C228" s="21">
        <v>3310</v>
      </c>
      <c r="D228" s="21" t="s">
        <v>438</v>
      </c>
      <c r="E228" s="19">
        <v>1097</v>
      </c>
      <c r="F228" s="19">
        <v>421</v>
      </c>
      <c r="G228" s="19">
        <v>64.2</v>
      </c>
      <c r="H228" s="19">
        <v>11</v>
      </c>
      <c r="I228" s="19">
        <v>6</v>
      </c>
      <c r="J228" s="20">
        <v>5</v>
      </c>
      <c r="K228" s="20">
        <v>4</v>
      </c>
      <c r="L228" s="21" t="s">
        <v>12</v>
      </c>
    </row>
    <row r="229" spans="2:12" ht="14">
      <c r="B229" s="25" t="s">
        <v>439</v>
      </c>
      <c r="E229" s="19"/>
      <c r="F229" s="19"/>
      <c r="G229" s="19"/>
      <c r="H229" s="19"/>
      <c r="I229" s="19"/>
      <c r="J229" s="20"/>
      <c r="K229" s="20"/>
    </row>
    <row r="230" spans="2:12" ht="14">
      <c r="B230" s="31" t="s">
        <v>440</v>
      </c>
      <c r="C230" s="21">
        <v>3542</v>
      </c>
      <c r="D230" s="21" t="s">
        <v>441</v>
      </c>
      <c r="E230" s="19">
        <v>1021</v>
      </c>
      <c r="F230" s="19">
        <v>464</v>
      </c>
      <c r="G230" s="19">
        <v>67.5</v>
      </c>
      <c r="H230" s="19">
        <v>10.4</v>
      </c>
      <c r="I230" s="19">
        <v>5.5</v>
      </c>
      <c r="J230" s="20">
        <v>7</v>
      </c>
      <c r="K230" s="20">
        <v>6</v>
      </c>
      <c r="L230" s="21" t="s">
        <v>12</v>
      </c>
    </row>
    <row r="231" spans="2:12" ht="14">
      <c r="B231" s="25" t="s">
        <v>442</v>
      </c>
      <c r="E231" s="19"/>
      <c r="F231" s="19"/>
      <c r="G231" s="19"/>
      <c r="H231" s="19"/>
      <c r="I231" s="19"/>
      <c r="J231" s="20"/>
      <c r="K231" s="20"/>
    </row>
    <row r="232" spans="2:12" ht="14">
      <c r="B232" s="31" t="s">
        <v>212</v>
      </c>
      <c r="C232" s="21">
        <v>3349</v>
      </c>
      <c r="D232" s="21" t="s">
        <v>443</v>
      </c>
      <c r="E232" s="19">
        <v>1017</v>
      </c>
      <c r="F232" s="19">
        <v>485</v>
      </c>
      <c r="G232" s="19">
        <v>59.48</v>
      </c>
      <c r="H232" s="19">
        <v>10.52</v>
      </c>
      <c r="I232" s="19">
        <v>4.88</v>
      </c>
      <c r="J232" s="20">
        <v>5</v>
      </c>
      <c r="K232" s="20">
        <v>5</v>
      </c>
      <c r="L232" s="21" t="s">
        <v>12</v>
      </c>
    </row>
    <row r="233" spans="2:12" ht="14">
      <c r="B233" s="25" t="s">
        <v>444</v>
      </c>
      <c r="E233" s="19"/>
      <c r="F233" s="19"/>
      <c r="G233" s="19"/>
      <c r="H233" s="19"/>
      <c r="I233" s="19"/>
      <c r="J233" s="20"/>
      <c r="K233" s="20"/>
    </row>
    <row r="234" spans="2:12" ht="14">
      <c r="B234" s="31" t="s">
        <v>72</v>
      </c>
      <c r="C234" s="21">
        <v>3376</v>
      </c>
      <c r="D234" s="21" t="s">
        <v>445</v>
      </c>
      <c r="E234" s="19">
        <v>997</v>
      </c>
      <c r="F234" s="19">
        <v>578</v>
      </c>
      <c r="G234" s="19">
        <v>61.55</v>
      </c>
      <c r="H234" s="19">
        <v>10.199999999999999</v>
      </c>
      <c r="I234" s="19">
        <v>5.6</v>
      </c>
      <c r="J234" s="20">
        <v>6</v>
      </c>
      <c r="K234" s="20">
        <v>7</v>
      </c>
      <c r="L234" s="21" t="s">
        <v>12</v>
      </c>
    </row>
    <row r="235" spans="2:12" ht="14">
      <c r="B235" s="25" t="s">
        <v>446</v>
      </c>
      <c r="E235" s="19"/>
      <c r="F235" s="19"/>
      <c r="G235" s="19"/>
      <c r="H235" s="19"/>
      <c r="I235" s="19"/>
      <c r="J235" s="32"/>
      <c r="K235" s="32"/>
    </row>
    <row r="236" spans="2:12" ht="14">
      <c r="B236" s="31" t="s">
        <v>64</v>
      </c>
      <c r="C236" s="21">
        <v>3198</v>
      </c>
      <c r="D236" s="21" t="s">
        <v>447</v>
      </c>
      <c r="E236" s="23">
        <v>457</v>
      </c>
      <c r="F236" s="23">
        <v>176</v>
      </c>
      <c r="G236" s="23">
        <v>50.35</v>
      </c>
      <c r="H236" s="23">
        <v>10.3</v>
      </c>
      <c r="I236" s="23">
        <v>3.7</v>
      </c>
      <c r="J236" s="32">
        <v>6</v>
      </c>
      <c r="K236" s="32">
        <v>8</v>
      </c>
      <c r="L236" s="21" t="s">
        <v>12</v>
      </c>
    </row>
    <row r="237" spans="2:12" ht="14">
      <c r="B237" s="31" t="s">
        <v>100</v>
      </c>
      <c r="C237" s="21">
        <v>2878</v>
      </c>
      <c r="D237" s="21" t="s">
        <v>448</v>
      </c>
      <c r="E237" s="23">
        <v>162</v>
      </c>
      <c r="F237" s="23">
        <v>49</v>
      </c>
      <c r="G237" s="23">
        <v>30.8</v>
      </c>
      <c r="H237" s="23">
        <v>10.199999999999999</v>
      </c>
      <c r="I237" s="23">
        <v>2.42</v>
      </c>
      <c r="J237" s="32">
        <v>1</v>
      </c>
      <c r="K237" s="32">
        <v>1</v>
      </c>
      <c r="L237" s="21" t="s">
        <v>260</v>
      </c>
    </row>
    <row r="238" spans="2:12" ht="14">
      <c r="B238" s="31" t="s">
        <v>191</v>
      </c>
      <c r="C238" s="21">
        <v>2224</v>
      </c>
      <c r="D238" s="21" t="s">
        <v>449</v>
      </c>
      <c r="E238" s="23">
        <v>333</v>
      </c>
      <c r="F238" s="23">
        <v>99</v>
      </c>
      <c r="G238" s="23">
        <v>43.4</v>
      </c>
      <c r="H238" s="23">
        <v>12</v>
      </c>
      <c r="I238" s="23">
        <v>3</v>
      </c>
      <c r="J238" s="32">
        <v>4</v>
      </c>
      <c r="K238" s="32">
        <v>5</v>
      </c>
      <c r="L238" s="21" t="s">
        <v>111</v>
      </c>
    </row>
    <row r="239" spans="2:12" ht="14">
      <c r="B239" s="25"/>
      <c r="D239" s="18" t="s">
        <v>5</v>
      </c>
      <c r="E239" s="19">
        <f>SUBTOTAL(9,E236:E238)</f>
        <v>952</v>
      </c>
      <c r="F239" s="19">
        <f>SUBTOTAL(9,F236:F238)</f>
        <v>324</v>
      </c>
      <c r="G239" s="19">
        <f>SUBTOTAL(9,G236:G238)</f>
        <v>124.55000000000001</v>
      </c>
      <c r="H239" s="19">
        <f>SUBTOTAL(9,H236:H238)</f>
        <v>32.5</v>
      </c>
      <c r="I239" s="19">
        <f>SUBTOTAL(9,I236:I238)</f>
        <v>9.120000000000001</v>
      </c>
      <c r="J239" s="20">
        <f>SUM(J236:J238)</f>
        <v>11</v>
      </c>
      <c r="K239" s="20">
        <f>SUM(K236:K238)</f>
        <v>14</v>
      </c>
    </row>
    <row r="240" spans="2:12" ht="14">
      <c r="B240" s="33" t="s">
        <v>450</v>
      </c>
      <c r="E240" s="19"/>
      <c r="F240" s="19"/>
      <c r="G240" s="19"/>
      <c r="H240" s="19"/>
      <c r="I240" s="19"/>
      <c r="J240" s="32"/>
      <c r="K240" s="32"/>
    </row>
    <row r="241" spans="2:12" ht="14">
      <c r="B241" s="31" t="s">
        <v>92</v>
      </c>
      <c r="C241" s="21">
        <v>3299</v>
      </c>
      <c r="D241" s="21" t="s">
        <v>451</v>
      </c>
      <c r="E241" s="24">
        <v>933</v>
      </c>
      <c r="F241" s="24">
        <v>280</v>
      </c>
      <c r="G241" s="24">
        <v>66</v>
      </c>
      <c r="H241" s="24">
        <v>14.3</v>
      </c>
      <c r="I241" s="24">
        <v>4</v>
      </c>
      <c r="J241" s="20">
        <v>5</v>
      </c>
      <c r="K241" s="20">
        <v>6</v>
      </c>
      <c r="L241" s="21" t="s">
        <v>12</v>
      </c>
    </row>
    <row r="242" spans="2:12" ht="14">
      <c r="B242" s="34" t="s">
        <v>665</v>
      </c>
      <c r="E242" s="24"/>
      <c r="F242" s="24"/>
      <c r="G242" s="24"/>
      <c r="H242" s="24"/>
      <c r="I242" s="24"/>
      <c r="J242" s="20"/>
      <c r="K242" s="20"/>
    </row>
    <row r="243" spans="2:12" ht="14">
      <c r="B243" s="35" t="s">
        <v>104</v>
      </c>
      <c r="C243" s="21">
        <v>3153</v>
      </c>
      <c r="D243" s="21" t="s">
        <v>582</v>
      </c>
      <c r="E243" s="24">
        <v>695</v>
      </c>
      <c r="F243" s="24">
        <v>211</v>
      </c>
      <c r="G243" s="24">
        <v>45.35</v>
      </c>
      <c r="H243" s="24">
        <v>10</v>
      </c>
      <c r="I243" s="24">
        <v>4.4000000000000004</v>
      </c>
      <c r="J243" s="20">
        <v>6</v>
      </c>
      <c r="K243" s="20">
        <v>5</v>
      </c>
      <c r="L243" s="36" t="s">
        <v>143</v>
      </c>
    </row>
    <row r="244" spans="2:12" ht="14">
      <c r="B244" s="25" t="s">
        <v>452</v>
      </c>
      <c r="E244" s="24"/>
      <c r="F244" s="24"/>
      <c r="G244" s="24"/>
      <c r="H244" s="24"/>
      <c r="I244" s="24"/>
      <c r="J244" s="20"/>
      <c r="K244" s="20"/>
    </row>
    <row r="245" spans="2:12" ht="14">
      <c r="B245" s="31" t="s">
        <v>65</v>
      </c>
      <c r="C245" s="21">
        <v>3278</v>
      </c>
      <c r="D245" s="21" t="s">
        <v>453</v>
      </c>
      <c r="E245" s="19">
        <v>678</v>
      </c>
      <c r="F245" s="19">
        <v>203</v>
      </c>
      <c r="G245" s="19">
        <v>60</v>
      </c>
      <c r="H245" s="19">
        <v>13.6</v>
      </c>
      <c r="I245" s="19">
        <v>3.04</v>
      </c>
      <c r="J245" s="20">
        <v>2</v>
      </c>
      <c r="K245" s="20">
        <v>2</v>
      </c>
      <c r="L245" s="21" t="s">
        <v>12</v>
      </c>
    </row>
    <row r="246" spans="2:12" ht="14">
      <c r="B246" s="33" t="s">
        <v>454</v>
      </c>
      <c r="E246" s="19"/>
      <c r="F246" s="19"/>
      <c r="G246" s="19"/>
      <c r="H246" s="19"/>
      <c r="I246" s="19"/>
      <c r="J246" s="20"/>
      <c r="K246" s="20"/>
    </row>
    <row r="247" spans="2:12" ht="14">
      <c r="B247" s="31" t="s">
        <v>193</v>
      </c>
      <c r="C247" s="21">
        <v>3429</v>
      </c>
      <c r="D247" s="21" t="s">
        <v>455</v>
      </c>
      <c r="E247" s="19">
        <v>661</v>
      </c>
      <c r="F247" s="19">
        <v>198</v>
      </c>
      <c r="G247" s="19">
        <v>52</v>
      </c>
      <c r="H247" s="19">
        <v>12</v>
      </c>
      <c r="I247" s="19">
        <v>0</v>
      </c>
      <c r="J247" s="20">
        <v>4</v>
      </c>
      <c r="K247" s="20">
        <v>5</v>
      </c>
      <c r="L247" s="21" t="s">
        <v>111</v>
      </c>
    </row>
    <row r="248" spans="2:12" ht="14">
      <c r="B248" s="33" t="s">
        <v>456</v>
      </c>
      <c r="E248" s="19"/>
      <c r="F248" s="19"/>
      <c r="G248" s="19"/>
      <c r="H248" s="19"/>
      <c r="I248" s="19"/>
      <c r="J248" s="32"/>
      <c r="K248" s="32"/>
    </row>
    <row r="249" spans="2:12" ht="14">
      <c r="B249" s="31" t="s">
        <v>87</v>
      </c>
      <c r="C249" s="21">
        <v>3173</v>
      </c>
      <c r="D249" s="21" t="s">
        <v>457</v>
      </c>
      <c r="E249" s="23">
        <v>187</v>
      </c>
      <c r="F249" s="23">
        <v>56</v>
      </c>
      <c r="G249" s="23">
        <v>37.200000000000003</v>
      </c>
      <c r="H249" s="23">
        <v>9.1999999999999993</v>
      </c>
      <c r="I249" s="23">
        <v>2.21</v>
      </c>
      <c r="J249" s="32">
        <v>4</v>
      </c>
      <c r="K249" s="32">
        <v>3</v>
      </c>
      <c r="L249" s="21" t="s">
        <v>12</v>
      </c>
    </row>
    <row r="250" spans="2:12" ht="14">
      <c r="B250" s="31" t="s">
        <v>204</v>
      </c>
      <c r="C250" s="21">
        <v>3084</v>
      </c>
      <c r="D250" s="21" t="s">
        <v>458</v>
      </c>
      <c r="E250" s="23">
        <v>444</v>
      </c>
      <c r="F250" s="23">
        <v>133</v>
      </c>
      <c r="G250" s="23">
        <v>49.5</v>
      </c>
      <c r="H250" s="23">
        <v>12.2</v>
      </c>
      <c r="I250" s="23">
        <v>2.0499999999999998</v>
      </c>
      <c r="J250" s="32">
        <v>6</v>
      </c>
      <c r="K250" s="32">
        <v>3</v>
      </c>
      <c r="L250" s="21" t="s">
        <v>12</v>
      </c>
    </row>
    <row r="251" spans="2:12" ht="14">
      <c r="B251" s="33"/>
      <c r="D251" s="18" t="s">
        <v>5</v>
      </c>
      <c r="E251" s="19">
        <f>SUBTOTAL(9,E249:E250)</f>
        <v>631</v>
      </c>
      <c r="F251" s="19">
        <f>SUBTOTAL(9,F249:F250)</f>
        <v>189</v>
      </c>
      <c r="G251" s="19">
        <f>SUBTOTAL(9,G249:G250)</f>
        <v>86.7</v>
      </c>
      <c r="H251" s="19">
        <f>SUBTOTAL(9,H249:H250)</f>
        <v>21.4</v>
      </c>
      <c r="I251" s="19">
        <f>SUBTOTAL(9,I249:I250)</f>
        <v>4.26</v>
      </c>
      <c r="J251" s="20">
        <f>SUM(J249:J250)</f>
        <v>10</v>
      </c>
      <c r="K251" s="20">
        <f>SUM(K249:K250)</f>
        <v>6</v>
      </c>
    </row>
    <row r="252" spans="2:12" ht="14">
      <c r="B252" s="18" t="s">
        <v>459</v>
      </c>
      <c r="E252" s="19"/>
      <c r="F252" s="19"/>
      <c r="G252" s="19"/>
      <c r="H252" s="19"/>
      <c r="I252" s="19"/>
      <c r="J252" s="32"/>
      <c r="K252" s="32"/>
    </row>
    <row r="253" spans="2:12" ht="14">
      <c r="B253" s="31" t="s">
        <v>223</v>
      </c>
      <c r="C253" s="21">
        <v>3545</v>
      </c>
      <c r="D253" s="21" t="s">
        <v>460</v>
      </c>
      <c r="E253" s="23">
        <v>177</v>
      </c>
      <c r="F253" s="23">
        <v>53</v>
      </c>
      <c r="G253" s="23">
        <v>26.4</v>
      </c>
      <c r="H253" s="23">
        <v>8.1999999999999993</v>
      </c>
      <c r="I253" s="23">
        <v>3</v>
      </c>
      <c r="J253" s="37" t="s">
        <v>203</v>
      </c>
      <c r="K253" s="37" t="s">
        <v>203</v>
      </c>
      <c r="L253" s="21" t="s">
        <v>130</v>
      </c>
    </row>
    <row r="254" spans="2:12" ht="14">
      <c r="B254" s="31" t="s">
        <v>179</v>
      </c>
      <c r="C254" s="21">
        <v>3521</v>
      </c>
      <c r="D254" s="21" t="s">
        <v>461</v>
      </c>
      <c r="E254" s="23">
        <v>177</v>
      </c>
      <c r="F254" s="23">
        <v>53</v>
      </c>
      <c r="G254" s="23">
        <v>26.4</v>
      </c>
      <c r="H254" s="23">
        <v>8.1999999999999993</v>
      </c>
      <c r="I254" s="23">
        <v>3</v>
      </c>
      <c r="J254" s="32">
        <v>2</v>
      </c>
      <c r="K254" s="32">
        <v>5</v>
      </c>
      <c r="L254" s="21" t="s">
        <v>130</v>
      </c>
    </row>
    <row r="255" spans="2:12" ht="14">
      <c r="B255" s="31" t="s">
        <v>162</v>
      </c>
      <c r="C255" s="21">
        <v>3457</v>
      </c>
      <c r="D255" s="21" t="s">
        <v>462</v>
      </c>
      <c r="E255" s="23">
        <v>141</v>
      </c>
      <c r="F255" s="23">
        <v>42</v>
      </c>
      <c r="G255" s="23">
        <v>24.04</v>
      </c>
      <c r="H255" s="23">
        <v>8.5</v>
      </c>
      <c r="I255" s="23">
        <v>3.2</v>
      </c>
      <c r="J255" s="32">
        <v>4</v>
      </c>
      <c r="K255" s="32">
        <v>3</v>
      </c>
      <c r="L255" s="21" t="s">
        <v>130</v>
      </c>
    </row>
    <row r="256" spans="2:12" ht="14">
      <c r="B256" s="31" t="s">
        <v>135</v>
      </c>
      <c r="C256" s="21">
        <v>3427</v>
      </c>
      <c r="D256" s="21" t="s">
        <v>463</v>
      </c>
      <c r="E256" s="23">
        <v>126</v>
      </c>
      <c r="F256" s="23">
        <v>38</v>
      </c>
      <c r="G256" s="23">
        <v>24.4</v>
      </c>
      <c r="H256" s="23">
        <v>8.1999999999999993</v>
      </c>
      <c r="I256" s="23">
        <v>3</v>
      </c>
      <c r="J256" s="32">
        <v>2</v>
      </c>
      <c r="K256" s="32">
        <v>7</v>
      </c>
      <c r="L256" s="21" t="s">
        <v>130</v>
      </c>
    </row>
    <row r="257" spans="2:12" ht="14">
      <c r="B257" s="18"/>
      <c r="D257" s="18" t="s">
        <v>5</v>
      </c>
      <c r="E257" s="19">
        <f>SUBTOTAL(9,E253:E256)</f>
        <v>621</v>
      </c>
      <c r="F257" s="19">
        <f>SUBTOTAL(9,F253:F256)</f>
        <v>186</v>
      </c>
      <c r="G257" s="19">
        <f>SUBTOTAL(9,G253:G256)</f>
        <v>101.24000000000001</v>
      </c>
      <c r="H257" s="19">
        <f>SUBTOTAL(9,H253:H256)</f>
        <v>33.099999999999994</v>
      </c>
      <c r="I257" s="19">
        <f>SUBTOTAL(9,I253:I256)</f>
        <v>12.2</v>
      </c>
      <c r="J257" s="20">
        <f>SUM(J253:J256)</f>
        <v>8</v>
      </c>
      <c r="K257" s="20">
        <f>SUM(K253:K256)</f>
        <v>15</v>
      </c>
    </row>
    <row r="258" spans="2:12" ht="14">
      <c r="B258" s="18" t="s">
        <v>464</v>
      </c>
      <c r="E258" s="19"/>
      <c r="F258" s="19"/>
      <c r="G258" s="19"/>
      <c r="H258" s="19"/>
      <c r="I258" s="19"/>
      <c r="J258" s="32"/>
      <c r="K258" s="32"/>
    </row>
    <row r="259" spans="2:12" ht="14">
      <c r="B259" s="31" t="s">
        <v>99</v>
      </c>
      <c r="C259" s="21">
        <v>3302</v>
      </c>
      <c r="D259" s="21" t="s">
        <v>465</v>
      </c>
      <c r="E259" s="23">
        <v>287</v>
      </c>
      <c r="F259" s="23">
        <v>86</v>
      </c>
      <c r="G259" s="23">
        <v>36</v>
      </c>
      <c r="H259" s="23">
        <v>11</v>
      </c>
      <c r="I259" s="23">
        <v>2</v>
      </c>
      <c r="J259" s="32">
        <v>2</v>
      </c>
      <c r="K259" s="32">
        <v>7</v>
      </c>
      <c r="L259" s="21" t="s">
        <v>111</v>
      </c>
    </row>
    <row r="260" spans="2:12" ht="14">
      <c r="B260" s="31" t="s">
        <v>91</v>
      </c>
      <c r="C260" s="21">
        <v>3213</v>
      </c>
      <c r="D260" s="21" t="s">
        <v>466</v>
      </c>
      <c r="E260" s="23">
        <v>315</v>
      </c>
      <c r="F260" s="23">
        <v>95</v>
      </c>
      <c r="G260" s="23">
        <v>40.17</v>
      </c>
      <c r="H260" s="23">
        <v>10</v>
      </c>
      <c r="I260" s="23">
        <v>3.1</v>
      </c>
      <c r="J260" s="32">
        <v>4</v>
      </c>
      <c r="K260" s="32">
        <v>6</v>
      </c>
      <c r="L260" s="21" t="s">
        <v>12</v>
      </c>
    </row>
    <row r="261" spans="2:12" ht="14">
      <c r="B261" s="18"/>
      <c r="D261" s="18" t="s">
        <v>5</v>
      </c>
      <c r="E261" s="19">
        <f>SUBTOTAL(9,E259:E260)</f>
        <v>602</v>
      </c>
      <c r="F261" s="19">
        <f>SUBTOTAL(9,F259:F260)</f>
        <v>181</v>
      </c>
      <c r="G261" s="19">
        <f>SUBTOTAL(9,G259:G260)</f>
        <v>76.17</v>
      </c>
      <c r="H261" s="19">
        <f>SUBTOTAL(9,H259:H260)</f>
        <v>21</v>
      </c>
      <c r="I261" s="19">
        <f>SUBTOTAL(9,I259:I260)</f>
        <v>5.0999999999999996</v>
      </c>
      <c r="J261" s="20">
        <f>SUM(J259:J260)</f>
        <v>6</v>
      </c>
      <c r="K261" s="20">
        <f>SUM(K259:K260)</f>
        <v>13</v>
      </c>
    </row>
    <row r="262" spans="2:12" ht="14">
      <c r="B262" s="18" t="s">
        <v>467</v>
      </c>
      <c r="E262" s="19"/>
      <c r="F262" s="19"/>
      <c r="G262" s="19"/>
      <c r="H262" s="19"/>
      <c r="I262" s="19"/>
      <c r="J262" s="32"/>
      <c r="K262" s="32"/>
    </row>
    <row r="263" spans="2:12" ht="14">
      <c r="B263" s="31" t="s">
        <v>82</v>
      </c>
      <c r="C263" s="21">
        <v>3237</v>
      </c>
      <c r="D263" s="21" t="s">
        <v>468</v>
      </c>
      <c r="E263" s="19">
        <v>539</v>
      </c>
      <c r="F263" s="19">
        <v>285</v>
      </c>
      <c r="G263" s="19">
        <v>49.95</v>
      </c>
      <c r="H263" s="19">
        <v>8.8000000000000007</v>
      </c>
      <c r="I263" s="19">
        <v>4.3</v>
      </c>
      <c r="J263" s="20">
        <v>4</v>
      </c>
      <c r="K263" s="20">
        <v>5</v>
      </c>
      <c r="L263" s="21" t="s">
        <v>12</v>
      </c>
    </row>
    <row r="264" spans="2:12" ht="14">
      <c r="B264" s="18" t="s">
        <v>469</v>
      </c>
      <c r="E264" s="19"/>
      <c r="F264" s="19"/>
      <c r="G264" s="19"/>
      <c r="H264" s="19"/>
      <c r="I264" s="19"/>
      <c r="J264" s="32"/>
      <c r="K264" s="32"/>
    </row>
    <row r="265" spans="2:12" ht="14">
      <c r="B265" s="31" t="s">
        <v>137</v>
      </c>
      <c r="C265" s="21">
        <v>3430</v>
      </c>
      <c r="D265" s="21" t="s">
        <v>470</v>
      </c>
      <c r="E265" s="23">
        <v>176</v>
      </c>
      <c r="F265" s="23">
        <v>94</v>
      </c>
      <c r="G265" s="23">
        <v>32</v>
      </c>
      <c r="H265" s="23">
        <v>7</v>
      </c>
      <c r="I265" s="23">
        <v>3.5</v>
      </c>
      <c r="J265" s="32">
        <v>4</v>
      </c>
      <c r="K265" s="32">
        <v>4</v>
      </c>
      <c r="L265" s="21" t="s">
        <v>12</v>
      </c>
    </row>
    <row r="266" spans="2:12" ht="14">
      <c r="B266" s="31" t="s">
        <v>101</v>
      </c>
      <c r="C266" s="21">
        <v>3034</v>
      </c>
      <c r="D266" s="21" t="s">
        <v>471</v>
      </c>
      <c r="E266" s="23">
        <v>171</v>
      </c>
      <c r="F266" s="23">
        <v>51</v>
      </c>
      <c r="G266" s="23">
        <v>30.93</v>
      </c>
      <c r="H266" s="23">
        <v>9</v>
      </c>
      <c r="I266" s="23">
        <v>2</v>
      </c>
      <c r="J266" s="32">
        <v>4</v>
      </c>
      <c r="K266" s="32">
        <v>4</v>
      </c>
      <c r="L266" s="21" t="s">
        <v>12</v>
      </c>
    </row>
    <row r="267" spans="2:12" ht="14">
      <c r="B267" s="31" t="s">
        <v>44</v>
      </c>
      <c r="C267" s="21">
        <v>3014</v>
      </c>
      <c r="D267" s="21" t="s">
        <v>472</v>
      </c>
      <c r="E267" s="23">
        <v>150</v>
      </c>
      <c r="F267" s="23">
        <v>45</v>
      </c>
      <c r="G267" s="23">
        <v>32.68</v>
      </c>
      <c r="H267" s="23">
        <v>9</v>
      </c>
      <c r="I267" s="23">
        <v>2</v>
      </c>
      <c r="J267" s="32">
        <v>4</v>
      </c>
      <c r="K267" s="32">
        <v>5</v>
      </c>
      <c r="L267" s="21" t="s">
        <v>12</v>
      </c>
    </row>
    <row r="268" spans="2:12" ht="14">
      <c r="B268" s="18"/>
      <c r="D268" s="18" t="s">
        <v>5</v>
      </c>
      <c r="E268" s="19">
        <f>SUBTOTAL(9,E265:E267)</f>
        <v>497</v>
      </c>
      <c r="F268" s="19">
        <f t="shared" ref="F268:I268" si="4">SUBTOTAL(9,F265:F267)</f>
        <v>190</v>
      </c>
      <c r="G268" s="19">
        <f t="shared" si="4"/>
        <v>95.61</v>
      </c>
      <c r="H268" s="19">
        <f t="shared" si="4"/>
        <v>25</v>
      </c>
      <c r="I268" s="19">
        <f t="shared" si="4"/>
        <v>7.5</v>
      </c>
      <c r="J268" s="20">
        <f>SUM(J265:J267)</f>
        <v>12</v>
      </c>
      <c r="K268" s="20">
        <f>SUM(K265:K267)</f>
        <v>13</v>
      </c>
    </row>
    <row r="269" spans="2:12" ht="14">
      <c r="B269" s="18" t="s">
        <v>473</v>
      </c>
      <c r="E269" s="19"/>
      <c r="F269" s="19"/>
      <c r="G269" s="19"/>
      <c r="H269" s="19"/>
      <c r="I269" s="19"/>
      <c r="J269" s="32"/>
      <c r="K269" s="32"/>
    </row>
    <row r="270" spans="2:12" ht="14">
      <c r="B270" s="31" t="s">
        <v>221</v>
      </c>
      <c r="C270" s="21">
        <v>3540</v>
      </c>
      <c r="D270" s="21" t="s">
        <v>474</v>
      </c>
      <c r="E270" s="19">
        <v>483</v>
      </c>
      <c r="F270" s="19">
        <v>149</v>
      </c>
      <c r="G270" s="19">
        <v>49</v>
      </c>
      <c r="H270" s="19">
        <v>11</v>
      </c>
      <c r="I270" s="19">
        <v>3</v>
      </c>
      <c r="J270" s="20">
        <v>4</v>
      </c>
      <c r="K270" s="20">
        <v>4</v>
      </c>
      <c r="L270" s="21" t="s">
        <v>12</v>
      </c>
    </row>
    <row r="271" spans="2:12" ht="14">
      <c r="B271" s="18" t="s">
        <v>475</v>
      </c>
      <c r="E271" s="19"/>
      <c r="F271" s="19"/>
      <c r="G271" s="19"/>
      <c r="H271" s="19"/>
      <c r="I271" s="19"/>
      <c r="J271" s="32"/>
      <c r="K271" s="32"/>
    </row>
    <row r="272" spans="2:12" ht="14">
      <c r="B272" s="31" t="s">
        <v>476</v>
      </c>
      <c r="C272" s="21">
        <v>3543</v>
      </c>
      <c r="D272" s="21" t="s">
        <v>477</v>
      </c>
      <c r="E272" s="19">
        <v>372</v>
      </c>
      <c r="F272" s="19">
        <v>114</v>
      </c>
      <c r="G272" s="19">
        <v>43.1</v>
      </c>
      <c r="H272" s="19">
        <v>7.24</v>
      </c>
      <c r="I272" s="19">
        <v>6.17</v>
      </c>
      <c r="J272" s="20">
        <v>4</v>
      </c>
      <c r="K272" s="20">
        <v>5</v>
      </c>
      <c r="L272" s="21" t="s">
        <v>12</v>
      </c>
    </row>
    <row r="273" spans="2:12" ht="14">
      <c r="B273" s="18" t="s">
        <v>478</v>
      </c>
      <c r="E273" s="19"/>
      <c r="F273" s="19"/>
      <c r="G273" s="19"/>
      <c r="H273" s="19"/>
      <c r="I273" s="19"/>
      <c r="J273" s="20"/>
      <c r="K273" s="20"/>
    </row>
    <row r="274" spans="2:12" ht="14">
      <c r="B274" s="31" t="s">
        <v>185</v>
      </c>
      <c r="C274" s="21">
        <v>3527</v>
      </c>
      <c r="D274" s="21" t="s">
        <v>479</v>
      </c>
      <c r="E274" s="19">
        <v>354</v>
      </c>
      <c r="F274" s="19">
        <v>106</v>
      </c>
      <c r="G274" s="19">
        <v>29.93</v>
      </c>
      <c r="H274" s="19">
        <v>9</v>
      </c>
      <c r="I274" s="19">
        <v>3.9</v>
      </c>
      <c r="J274" s="20">
        <v>5</v>
      </c>
      <c r="K274" s="20">
        <v>9</v>
      </c>
      <c r="L274" s="21" t="s">
        <v>118</v>
      </c>
    </row>
    <row r="275" spans="2:12" ht="14">
      <c r="B275" s="18" t="s">
        <v>480</v>
      </c>
      <c r="E275" s="19"/>
      <c r="F275" s="19"/>
      <c r="G275" s="19"/>
      <c r="H275" s="19"/>
      <c r="I275" s="19"/>
      <c r="J275" s="32"/>
      <c r="K275" s="32"/>
    </row>
    <row r="276" spans="2:12" ht="14">
      <c r="B276" s="31" t="s">
        <v>481</v>
      </c>
      <c r="C276" s="21">
        <v>3441</v>
      </c>
      <c r="D276" s="21" t="s">
        <v>482</v>
      </c>
      <c r="E276" s="23">
        <v>184.57</v>
      </c>
      <c r="F276" s="23">
        <v>55.37</v>
      </c>
      <c r="G276" s="23">
        <v>26</v>
      </c>
      <c r="H276" s="23">
        <v>8.1999999999999993</v>
      </c>
      <c r="I276" s="23">
        <v>0</v>
      </c>
      <c r="J276" s="32">
        <v>4</v>
      </c>
      <c r="K276" s="32">
        <v>5</v>
      </c>
      <c r="L276" s="21" t="s">
        <v>130</v>
      </c>
    </row>
    <row r="277" spans="2:12" ht="14">
      <c r="B277" s="31" t="s">
        <v>483</v>
      </c>
      <c r="C277" s="21">
        <v>3402</v>
      </c>
      <c r="D277" s="21" t="s">
        <v>484</v>
      </c>
      <c r="E277" s="23">
        <v>144</v>
      </c>
      <c r="F277" s="23">
        <v>43</v>
      </c>
      <c r="G277" s="23">
        <v>24.97</v>
      </c>
      <c r="H277" s="23">
        <v>8.1999999999999993</v>
      </c>
      <c r="I277" s="23">
        <v>0</v>
      </c>
      <c r="J277" s="32">
        <v>2</v>
      </c>
      <c r="K277" s="32">
        <v>4</v>
      </c>
      <c r="L277" s="21" t="s">
        <v>130</v>
      </c>
    </row>
    <row r="278" spans="2:12" ht="14">
      <c r="B278" s="18"/>
      <c r="D278" s="18" t="s">
        <v>5</v>
      </c>
      <c r="E278" s="18">
        <f>SUBTOTAL(9,E276:E277)</f>
        <v>328.57</v>
      </c>
      <c r="F278" s="18">
        <f>SUBTOTAL(9,F276:F277)</f>
        <v>98.37</v>
      </c>
      <c r="G278" s="18">
        <f>SUBTOTAL(9,G276:G277)</f>
        <v>50.97</v>
      </c>
      <c r="H278" s="18">
        <f>SUBTOTAL(9,H276:H277)</f>
        <v>16.399999999999999</v>
      </c>
      <c r="I278" s="18">
        <f>SUBTOTAL(9,I276:I277)</f>
        <v>0</v>
      </c>
      <c r="J278" s="20">
        <f>SUM(J276:J277)</f>
        <v>6</v>
      </c>
      <c r="K278" s="20">
        <f>SUM(K276:K277)</f>
        <v>9</v>
      </c>
    </row>
    <row r="279" spans="2:12" ht="14">
      <c r="B279" s="25" t="s">
        <v>485</v>
      </c>
      <c r="E279" s="18"/>
      <c r="F279" s="18"/>
      <c r="G279" s="18"/>
      <c r="H279" s="18"/>
      <c r="I279" s="18"/>
      <c r="J279" s="32"/>
      <c r="K279" s="32"/>
    </row>
    <row r="280" spans="2:12" ht="14">
      <c r="B280" s="31" t="s">
        <v>486</v>
      </c>
      <c r="C280" s="21">
        <v>3501</v>
      </c>
      <c r="D280" s="21" t="s">
        <v>487</v>
      </c>
      <c r="E280" s="24">
        <v>305</v>
      </c>
      <c r="F280" s="24">
        <v>91</v>
      </c>
      <c r="G280" s="24">
        <v>39</v>
      </c>
      <c r="H280" s="24">
        <v>11</v>
      </c>
      <c r="I280" s="24">
        <v>3</v>
      </c>
      <c r="J280" s="20">
        <v>4</v>
      </c>
      <c r="K280" s="20">
        <v>4</v>
      </c>
      <c r="L280" s="21" t="s">
        <v>12</v>
      </c>
    </row>
    <row r="281" spans="2:12" ht="14">
      <c r="B281" s="18" t="s">
        <v>488</v>
      </c>
      <c r="E281" s="24"/>
      <c r="F281" s="24"/>
      <c r="G281" s="24"/>
      <c r="H281" s="24"/>
      <c r="I281" s="24"/>
      <c r="J281" s="32"/>
      <c r="K281" s="32"/>
    </row>
    <row r="282" spans="2:12" ht="14">
      <c r="B282" s="31" t="s">
        <v>85</v>
      </c>
      <c r="C282" s="21">
        <v>3256</v>
      </c>
      <c r="D282" s="21" t="s">
        <v>489</v>
      </c>
      <c r="E282" s="19">
        <v>302</v>
      </c>
      <c r="F282" s="19">
        <v>90</v>
      </c>
      <c r="G282" s="19">
        <v>38.5</v>
      </c>
      <c r="H282" s="19">
        <v>9.5</v>
      </c>
      <c r="I282" s="19">
        <v>2.85</v>
      </c>
      <c r="J282" s="20">
        <v>5</v>
      </c>
      <c r="K282" s="20">
        <v>3</v>
      </c>
      <c r="L282" s="21" t="s">
        <v>12</v>
      </c>
    </row>
    <row r="283" spans="2:12" ht="14">
      <c r="B283" s="18" t="s">
        <v>490</v>
      </c>
      <c r="E283" s="19"/>
      <c r="F283" s="19"/>
      <c r="G283" s="19"/>
      <c r="H283" s="19"/>
      <c r="I283" s="19"/>
      <c r="J283" s="32"/>
      <c r="K283" s="32"/>
    </row>
    <row r="284" spans="2:12" ht="14">
      <c r="B284" s="31" t="s">
        <v>491</v>
      </c>
      <c r="C284" s="21">
        <v>2850</v>
      </c>
      <c r="D284" s="21" t="s">
        <v>492</v>
      </c>
      <c r="E284" s="19">
        <v>288</v>
      </c>
      <c r="F284" s="19">
        <v>86</v>
      </c>
      <c r="G284" s="19">
        <v>37.799999999999997</v>
      </c>
      <c r="H284" s="19">
        <v>8.3000000000000007</v>
      </c>
      <c r="I284" s="19">
        <v>4</v>
      </c>
      <c r="J284" s="20">
        <v>4</v>
      </c>
      <c r="K284" s="20">
        <v>4</v>
      </c>
      <c r="L284" s="21" t="s">
        <v>12</v>
      </c>
    </row>
    <row r="285" spans="2:12" ht="14">
      <c r="B285" s="18" t="s">
        <v>493</v>
      </c>
      <c r="E285" s="19"/>
      <c r="F285" s="19"/>
      <c r="G285" s="19"/>
      <c r="H285" s="19"/>
      <c r="I285" s="19"/>
      <c r="J285" s="32"/>
      <c r="K285" s="32"/>
    </row>
    <row r="286" spans="2:12" ht="14">
      <c r="B286" s="31" t="s">
        <v>184</v>
      </c>
      <c r="C286" s="21">
        <v>3534</v>
      </c>
      <c r="D286" s="21" t="s">
        <v>494</v>
      </c>
      <c r="E286" s="23">
        <v>131</v>
      </c>
      <c r="F286" s="23">
        <v>39</v>
      </c>
      <c r="G286" s="23">
        <v>28</v>
      </c>
      <c r="H286" s="23">
        <v>6</v>
      </c>
      <c r="I286" s="23">
        <v>3.68</v>
      </c>
      <c r="J286" s="32">
        <v>2</v>
      </c>
      <c r="K286" s="32">
        <v>3</v>
      </c>
      <c r="L286" s="21" t="s">
        <v>303</v>
      </c>
    </row>
    <row r="287" spans="2:12" ht="14">
      <c r="B287" s="31" t="s">
        <v>110</v>
      </c>
      <c r="C287" s="21">
        <v>3260</v>
      </c>
      <c r="D287" s="21" t="s">
        <v>495</v>
      </c>
      <c r="E287" s="23">
        <v>120</v>
      </c>
      <c r="F287" s="23">
        <v>36</v>
      </c>
      <c r="G287" s="23">
        <v>28</v>
      </c>
      <c r="H287" s="23">
        <v>6</v>
      </c>
      <c r="I287" s="23">
        <v>3.68</v>
      </c>
      <c r="J287" s="32">
        <v>2</v>
      </c>
      <c r="K287" s="32">
        <v>3</v>
      </c>
      <c r="L287" s="21" t="s">
        <v>303</v>
      </c>
    </row>
    <row r="288" spans="2:12" ht="14">
      <c r="B288" s="18"/>
      <c r="D288" s="18" t="s">
        <v>5</v>
      </c>
      <c r="E288" s="19">
        <f>SUBTOTAL(9,E286:E287)</f>
        <v>251</v>
      </c>
      <c r="F288" s="19">
        <f>SUBTOTAL(9,F286:F287)</f>
        <v>75</v>
      </c>
      <c r="G288" s="19">
        <f>SUBTOTAL(9,G286:G287)</f>
        <v>56</v>
      </c>
      <c r="H288" s="19">
        <f>SUBTOTAL(9,H286:H287)</f>
        <v>12</v>
      </c>
      <c r="I288" s="19">
        <f>SUBTOTAL(9,I286:I287)</f>
        <v>7.36</v>
      </c>
      <c r="J288" s="20">
        <f>SUM(J286:J287)</f>
        <v>4</v>
      </c>
      <c r="K288" s="20">
        <f>SUM(K286:K287)</f>
        <v>6</v>
      </c>
    </row>
    <row r="289" spans="2:12" ht="14">
      <c r="B289" s="18" t="s">
        <v>496</v>
      </c>
      <c r="E289" s="19"/>
      <c r="F289" s="19"/>
      <c r="G289" s="19"/>
      <c r="H289" s="19"/>
      <c r="I289" s="19"/>
      <c r="J289" s="32"/>
      <c r="K289" s="32"/>
    </row>
    <row r="290" spans="2:12" ht="14">
      <c r="B290" s="31" t="s">
        <v>106</v>
      </c>
      <c r="C290" s="21">
        <v>2754</v>
      </c>
      <c r="D290" s="21" t="s">
        <v>497</v>
      </c>
      <c r="E290" s="19">
        <v>244</v>
      </c>
      <c r="F290" s="19">
        <v>100</v>
      </c>
      <c r="G290" s="19">
        <v>32</v>
      </c>
      <c r="H290" s="19">
        <v>9.1999999999999993</v>
      </c>
      <c r="I290" s="19">
        <v>2.4500000000000002</v>
      </c>
      <c r="J290" s="20">
        <v>0</v>
      </c>
      <c r="K290" s="20">
        <v>2</v>
      </c>
      <c r="L290" s="21" t="s">
        <v>130</v>
      </c>
    </row>
    <row r="291" spans="2:12" ht="14">
      <c r="B291" s="33" t="s">
        <v>498</v>
      </c>
      <c r="E291" s="19"/>
      <c r="F291" s="19"/>
      <c r="G291" s="19"/>
      <c r="H291" s="19"/>
      <c r="I291" s="19"/>
      <c r="J291" s="20"/>
      <c r="K291" s="20"/>
    </row>
    <row r="292" spans="2:12" ht="14">
      <c r="B292" s="31" t="s">
        <v>194</v>
      </c>
      <c r="C292" s="21">
        <v>2505</v>
      </c>
      <c r="D292" s="21" t="s">
        <v>499</v>
      </c>
      <c r="E292" s="24">
        <v>240</v>
      </c>
      <c r="F292" s="24">
        <v>99</v>
      </c>
      <c r="G292" s="24">
        <v>30.49</v>
      </c>
      <c r="H292" s="24">
        <v>8.8000000000000007</v>
      </c>
      <c r="I292" s="24">
        <v>3.96</v>
      </c>
      <c r="J292" s="20">
        <v>4</v>
      </c>
      <c r="K292" s="20">
        <v>4</v>
      </c>
      <c r="L292" s="21" t="s">
        <v>12</v>
      </c>
    </row>
    <row r="293" spans="2:12" ht="14">
      <c r="B293" s="18" t="s">
        <v>500</v>
      </c>
      <c r="E293" s="24"/>
      <c r="F293" s="24"/>
      <c r="G293" s="24"/>
      <c r="H293" s="24"/>
      <c r="I293" s="24"/>
      <c r="J293" s="20"/>
      <c r="K293" s="20"/>
    </row>
    <row r="294" spans="2:12" ht="14">
      <c r="B294" s="31" t="s">
        <v>102</v>
      </c>
      <c r="C294" s="21">
        <v>3224</v>
      </c>
      <c r="D294" s="21" t="s">
        <v>501</v>
      </c>
      <c r="E294" s="19">
        <v>200</v>
      </c>
      <c r="F294" s="19">
        <v>68</v>
      </c>
      <c r="G294" s="19">
        <v>33.700000000000003</v>
      </c>
      <c r="H294" s="19">
        <v>10</v>
      </c>
      <c r="I294" s="19">
        <v>2.2799999999999998</v>
      </c>
      <c r="J294" s="20">
        <v>4</v>
      </c>
      <c r="K294" s="20">
        <v>4</v>
      </c>
      <c r="L294" s="21" t="s">
        <v>12</v>
      </c>
    </row>
    <row r="295" spans="2:12" ht="14">
      <c r="B295" s="18" t="s">
        <v>502</v>
      </c>
      <c r="E295" s="19"/>
      <c r="F295" s="19"/>
      <c r="G295" s="19"/>
      <c r="H295" s="19"/>
      <c r="I295" s="19"/>
      <c r="J295" s="20"/>
      <c r="K295" s="20"/>
    </row>
    <row r="296" spans="2:12" ht="14">
      <c r="B296" s="31" t="s">
        <v>155</v>
      </c>
      <c r="C296" s="21">
        <v>3464</v>
      </c>
      <c r="D296" s="21" t="s">
        <v>503</v>
      </c>
      <c r="E296" s="19">
        <v>173</v>
      </c>
      <c r="F296" s="19">
        <v>83</v>
      </c>
      <c r="G296" s="19">
        <v>26.1</v>
      </c>
      <c r="H296" s="19">
        <v>8.1999999999999993</v>
      </c>
      <c r="I296" s="19">
        <v>0</v>
      </c>
      <c r="J296" s="20">
        <v>0</v>
      </c>
      <c r="K296" s="20">
        <v>1</v>
      </c>
      <c r="L296" s="21" t="s">
        <v>130</v>
      </c>
    </row>
    <row r="297" spans="2:12" ht="14">
      <c r="B297" s="18" t="s">
        <v>504</v>
      </c>
      <c r="E297" s="19"/>
      <c r="F297" s="19"/>
      <c r="G297" s="19"/>
      <c r="H297" s="19"/>
      <c r="I297" s="19"/>
      <c r="J297" s="32"/>
      <c r="K297" s="32"/>
    </row>
    <row r="298" spans="2:12" ht="14">
      <c r="B298" s="31" t="s">
        <v>211</v>
      </c>
      <c r="C298" s="21">
        <v>3405</v>
      </c>
      <c r="D298" s="21" t="s">
        <v>505</v>
      </c>
      <c r="E298" s="19">
        <v>173</v>
      </c>
      <c r="F298" s="19">
        <v>52</v>
      </c>
      <c r="G298" s="19">
        <v>29</v>
      </c>
      <c r="H298" s="19">
        <v>6.8</v>
      </c>
      <c r="I298" s="19">
        <v>0</v>
      </c>
      <c r="J298" s="28" t="s">
        <v>203</v>
      </c>
      <c r="K298" s="28" t="s">
        <v>203</v>
      </c>
      <c r="L298" s="21" t="s">
        <v>200</v>
      </c>
    </row>
    <row r="299" spans="2:12" ht="14">
      <c r="B299" s="18" t="s">
        <v>506</v>
      </c>
      <c r="E299" s="19"/>
      <c r="F299" s="19"/>
      <c r="G299" s="19"/>
      <c r="H299" s="19"/>
      <c r="I299" s="19"/>
      <c r="J299" s="29"/>
      <c r="K299" s="29"/>
    </row>
    <row r="300" spans="2:12" ht="14">
      <c r="B300" s="31" t="s">
        <v>192</v>
      </c>
      <c r="C300" s="21">
        <v>3199</v>
      </c>
      <c r="D300" s="21" t="s">
        <v>507</v>
      </c>
      <c r="E300" s="19">
        <v>172</v>
      </c>
      <c r="F300" s="19">
        <v>63</v>
      </c>
      <c r="G300" s="19">
        <v>30.75</v>
      </c>
      <c r="H300" s="19">
        <v>7.65</v>
      </c>
      <c r="I300" s="19">
        <v>3.68</v>
      </c>
      <c r="J300" s="29">
        <v>5</v>
      </c>
      <c r="K300" s="29">
        <v>4</v>
      </c>
      <c r="L300" s="21" t="s">
        <v>12</v>
      </c>
    </row>
    <row r="301" spans="2:12" ht="14">
      <c r="B301" s="18" t="s">
        <v>508</v>
      </c>
      <c r="E301" s="19"/>
      <c r="F301" s="19"/>
      <c r="G301" s="19"/>
      <c r="H301" s="19"/>
      <c r="I301" s="19"/>
      <c r="J301" s="29"/>
      <c r="K301" s="29"/>
    </row>
    <row r="302" spans="2:12" ht="14">
      <c r="B302" s="31" t="s">
        <v>39</v>
      </c>
      <c r="C302" s="21">
        <v>3040</v>
      </c>
      <c r="D302" s="21" t="s">
        <v>509</v>
      </c>
      <c r="E302" s="19">
        <v>163</v>
      </c>
      <c r="F302" s="19">
        <v>49</v>
      </c>
      <c r="G302" s="19">
        <v>32.79</v>
      </c>
      <c r="H302" s="19">
        <v>9</v>
      </c>
      <c r="I302" s="19">
        <v>2.1800000000000002</v>
      </c>
      <c r="J302" s="29">
        <v>4</v>
      </c>
      <c r="K302" s="29">
        <v>4</v>
      </c>
      <c r="L302" s="21" t="s">
        <v>12</v>
      </c>
    </row>
    <row r="303" spans="2:12" ht="14">
      <c r="B303" s="18" t="s">
        <v>584</v>
      </c>
      <c r="E303" s="19"/>
      <c r="F303" s="19"/>
      <c r="G303" s="19"/>
      <c r="H303" s="19"/>
      <c r="I303" s="19"/>
      <c r="J303" s="29"/>
      <c r="K303" s="29"/>
    </row>
    <row r="304" spans="2:12" ht="14">
      <c r="B304" s="31" t="s">
        <v>103</v>
      </c>
      <c r="C304" s="21">
        <v>3045</v>
      </c>
      <c r="D304" s="21" t="s">
        <v>510</v>
      </c>
      <c r="E304" s="19">
        <v>160</v>
      </c>
      <c r="F304" s="19">
        <v>48</v>
      </c>
      <c r="G304" s="19">
        <v>29.75</v>
      </c>
      <c r="H304" s="19">
        <v>9</v>
      </c>
      <c r="I304" s="19">
        <v>2.2999999999999998</v>
      </c>
      <c r="J304" s="29">
        <v>4</v>
      </c>
      <c r="K304" s="29">
        <v>3</v>
      </c>
      <c r="L304" s="21" t="s">
        <v>12</v>
      </c>
    </row>
    <row r="305" spans="2:12" ht="14">
      <c r="B305" s="34" t="s">
        <v>666</v>
      </c>
      <c r="E305" s="19"/>
      <c r="F305" s="19"/>
      <c r="G305" s="19"/>
      <c r="H305" s="19"/>
      <c r="I305" s="19"/>
      <c r="J305" s="29"/>
      <c r="K305" s="29"/>
    </row>
    <row r="306" spans="2:12" ht="14">
      <c r="B306" s="35" t="s">
        <v>108</v>
      </c>
      <c r="C306" s="21">
        <v>2995</v>
      </c>
      <c r="D306" s="38" t="s">
        <v>577</v>
      </c>
      <c r="E306" s="19">
        <v>152.94</v>
      </c>
      <c r="F306" s="19">
        <v>101.29</v>
      </c>
      <c r="G306" s="19">
        <v>25.85</v>
      </c>
      <c r="H306" s="19">
        <v>6.8</v>
      </c>
      <c r="I306" s="19">
        <v>3.59</v>
      </c>
      <c r="J306" s="30">
        <v>1</v>
      </c>
      <c r="K306" s="30">
        <v>0</v>
      </c>
      <c r="L306" s="36" t="s">
        <v>141</v>
      </c>
    </row>
    <row r="307" spans="2:12" ht="14">
      <c r="B307" s="34" t="s">
        <v>667</v>
      </c>
      <c r="D307" s="38"/>
      <c r="E307" s="19"/>
      <c r="F307" s="19"/>
      <c r="G307" s="19"/>
      <c r="H307" s="19"/>
      <c r="I307" s="19"/>
      <c r="J307" s="30"/>
      <c r="K307" s="30"/>
      <c r="L307" s="36"/>
    </row>
    <row r="308" spans="2:12" ht="14">
      <c r="B308" s="35" t="s">
        <v>181</v>
      </c>
      <c r="C308" s="21">
        <v>3444</v>
      </c>
      <c r="D308" s="38" t="s">
        <v>583</v>
      </c>
      <c r="E308" s="19">
        <v>145</v>
      </c>
      <c r="F308" s="19">
        <v>43</v>
      </c>
      <c r="G308" s="19">
        <v>31.57</v>
      </c>
      <c r="H308" s="19">
        <v>7.38</v>
      </c>
      <c r="I308" s="19">
        <v>3.66</v>
      </c>
      <c r="J308" s="30">
        <v>1</v>
      </c>
      <c r="K308" s="30">
        <v>0</v>
      </c>
      <c r="L308" s="36" t="s">
        <v>143</v>
      </c>
    </row>
    <row r="309" spans="2:12" ht="14">
      <c r="B309" s="18" t="s">
        <v>511</v>
      </c>
      <c r="E309" s="19"/>
      <c r="F309" s="19"/>
      <c r="G309" s="19"/>
      <c r="H309" s="19"/>
      <c r="I309" s="19"/>
      <c r="J309" s="29"/>
      <c r="K309" s="29"/>
    </row>
    <row r="310" spans="2:12" ht="14">
      <c r="B310" s="31" t="s">
        <v>95</v>
      </c>
      <c r="C310" s="21">
        <v>3122</v>
      </c>
      <c r="D310" s="21" t="s">
        <v>512</v>
      </c>
      <c r="E310" s="19">
        <v>141</v>
      </c>
      <c r="F310" s="19">
        <v>42</v>
      </c>
      <c r="G310" s="19">
        <v>29</v>
      </c>
      <c r="H310" s="19">
        <v>8.4</v>
      </c>
      <c r="I310" s="19">
        <v>2.1</v>
      </c>
      <c r="J310" s="29">
        <v>4</v>
      </c>
      <c r="K310" s="29">
        <v>3</v>
      </c>
      <c r="L310" s="21" t="s">
        <v>12</v>
      </c>
    </row>
    <row r="311" spans="2:12" ht="14">
      <c r="B311" s="18" t="s">
        <v>513</v>
      </c>
      <c r="E311" s="19"/>
      <c r="F311" s="19"/>
      <c r="G311" s="19"/>
      <c r="H311" s="19"/>
      <c r="I311" s="19"/>
      <c r="J311" s="29"/>
      <c r="K311" s="29"/>
    </row>
    <row r="312" spans="2:12" ht="14">
      <c r="B312" s="31" t="s">
        <v>109</v>
      </c>
      <c r="C312" s="21">
        <v>3240</v>
      </c>
      <c r="D312" s="21" t="s">
        <v>514</v>
      </c>
      <c r="E312" s="19">
        <v>124</v>
      </c>
      <c r="F312" s="19">
        <v>37</v>
      </c>
      <c r="G312" s="19">
        <v>28</v>
      </c>
      <c r="H312" s="19">
        <v>6</v>
      </c>
      <c r="I312" s="19">
        <v>3.68</v>
      </c>
      <c r="J312" s="29">
        <v>4</v>
      </c>
      <c r="K312" s="29">
        <v>5</v>
      </c>
      <c r="L312" s="21" t="s">
        <v>303</v>
      </c>
    </row>
    <row r="313" spans="2:12" ht="14">
      <c r="B313" s="18" t="s">
        <v>515</v>
      </c>
      <c r="E313" s="19"/>
      <c r="F313" s="19"/>
      <c r="G313" s="19"/>
      <c r="H313" s="19"/>
      <c r="I313" s="19"/>
      <c r="J313" s="29"/>
      <c r="K313" s="29"/>
    </row>
    <row r="314" spans="2:12" ht="14">
      <c r="B314" s="31" t="s">
        <v>116</v>
      </c>
      <c r="C314" s="21">
        <v>3403</v>
      </c>
      <c r="D314" s="21" t="s">
        <v>516</v>
      </c>
      <c r="E314" s="19">
        <v>95</v>
      </c>
      <c r="F314" s="19">
        <v>28</v>
      </c>
      <c r="G314" s="19">
        <v>24.3</v>
      </c>
      <c r="H314" s="19">
        <v>5.24</v>
      </c>
      <c r="I314" s="19">
        <v>2.95</v>
      </c>
      <c r="J314" s="29">
        <v>4</v>
      </c>
      <c r="K314" s="29">
        <v>4</v>
      </c>
      <c r="L314" s="21" t="s">
        <v>118</v>
      </c>
    </row>
    <row r="315" spans="2:12" ht="14">
      <c r="B315" s="34" t="s">
        <v>668</v>
      </c>
      <c r="E315" s="19"/>
      <c r="F315" s="19"/>
      <c r="G315" s="19"/>
      <c r="H315" s="19"/>
      <c r="I315" s="19"/>
      <c r="J315" s="32"/>
      <c r="K315" s="32"/>
    </row>
    <row r="316" spans="2:12" ht="14">
      <c r="B316" s="35" t="s">
        <v>175</v>
      </c>
      <c r="C316" s="21">
        <v>3091</v>
      </c>
      <c r="D316" s="38" t="s">
        <v>578</v>
      </c>
      <c r="E316" s="19">
        <v>95</v>
      </c>
      <c r="F316" s="19">
        <v>28</v>
      </c>
      <c r="G316" s="19">
        <v>21.31</v>
      </c>
      <c r="H316" s="19">
        <v>6.14</v>
      </c>
      <c r="I316" s="19">
        <v>2.76</v>
      </c>
      <c r="J316" s="30">
        <v>1</v>
      </c>
      <c r="K316" s="30">
        <v>0</v>
      </c>
      <c r="L316" s="36" t="s">
        <v>141</v>
      </c>
    </row>
    <row r="317" spans="2:12" ht="14">
      <c r="B317" s="34" t="s">
        <v>584</v>
      </c>
      <c r="D317" s="38"/>
      <c r="E317" s="19"/>
      <c r="F317" s="19"/>
      <c r="G317" s="19"/>
      <c r="H317" s="19"/>
      <c r="I317" s="19"/>
      <c r="J317" s="30"/>
      <c r="K317" s="30"/>
      <c r="L317" s="36"/>
    </row>
    <row r="318" spans="2:12" ht="14">
      <c r="B318" s="35" t="s">
        <v>107</v>
      </c>
      <c r="C318" s="21">
        <v>2946</v>
      </c>
      <c r="D318" s="38" t="s">
        <v>579</v>
      </c>
      <c r="E318" s="19">
        <v>86.29</v>
      </c>
      <c r="F318" s="19">
        <v>58.68</v>
      </c>
      <c r="G318" s="19">
        <v>24</v>
      </c>
      <c r="H318" s="19">
        <v>6</v>
      </c>
      <c r="I318" s="19">
        <v>2.87</v>
      </c>
      <c r="J318" s="30">
        <v>1</v>
      </c>
      <c r="K318" s="30">
        <v>1</v>
      </c>
      <c r="L318" s="36" t="s">
        <v>141</v>
      </c>
    </row>
    <row r="319" spans="2:12" ht="14">
      <c r="B319" s="34" t="s">
        <v>669</v>
      </c>
      <c r="D319" s="38"/>
      <c r="E319" s="19"/>
      <c r="F319" s="19"/>
      <c r="G319" s="19"/>
      <c r="H319" s="19"/>
      <c r="I319" s="19"/>
      <c r="J319" s="30"/>
      <c r="K319" s="30"/>
      <c r="L319" s="36"/>
    </row>
    <row r="320" spans="2:12" ht="14">
      <c r="B320" s="21" t="s">
        <v>196</v>
      </c>
      <c r="C320" s="21">
        <v>3065</v>
      </c>
      <c r="D320" s="38" t="s">
        <v>580</v>
      </c>
      <c r="E320" s="19">
        <v>80</v>
      </c>
      <c r="F320" s="19">
        <v>24</v>
      </c>
      <c r="G320" s="19">
        <v>18.8</v>
      </c>
      <c r="H320" s="19">
        <v>5.9</v>
      </c>
      <c r="I320" s="19">
        <v>2.75</v>
      </c>
      <c r="J320" s="25">
        <v>1</v>
      </c>
      <c r="K320" s="25">
        <v>0</v>
      </c>
      <c r="L320" s="21" t="s">
        <v>141</v>
      </c>
    </row>
    <row r="321" spans="2:12" ht="14">
      <c r="B321" s="34" t="s">
        <v>584</v>
      </c>
      <c r="D321" s="38"/>
      <c r="E321" s="19"/>
      <c r="F321" s="19"/>
      <c r="G321" s="19"/>
      <c r="H321" s="19"/>
      <c r="I321" s="19"/>
      <c r="J321" s="25"/>
      <c r="K321" s="25"/>
    </row>
    <row r="322" spans="2:12" ht="14">
      <c r="B322" s="21" t="s">
        <v>198</v>
      </c>
      <c r="C322" s="21">
        <v>2955</v>
      </c>
      <c r="D322" s="38" t="s">
        <v>581</v>
      </c>
      <c r="E322" s="19">
        <v>56.06</v>
      </c>
      <c r="F322" s="19">
        <v>11.93</v>
      </c>
      <c r="G322" s="19">
        <v>23.98</v>
      </c>
      <c r="H322" s="19">
        <v>6</v>
      </c>
      <c r="I322" s="19">
        <v>2.88</v>
      </c>
      <c r="J322" s="30">
        <v>1</v>
      </c>
      <c r="K322" s="30">
        <v>0</v>
      </c>
      <c r="L322" s="36" t="s">
        <v>143</v>
      </c>
    </row>
    <row r="323" spans="2:12" ht="15">
      <c r="C323" s="39" t="s">
        <v>517</v>
      </c>
      <c r="D323" s="39"/>
      <c r="E323" s="26">
        <f>E19+E25+E29+E33+E37+E41+E61+E76+E90+E104+E106+E117+E119+E121+E127+E132+E139+E145+E151+E156+E160+E164+E172+E174+E178+E183+E189+E193+E197+E206+E208+E210+E212+E214+E216+E221+E226+E228+E230+E232+E234+E239+E241+E243+E245+E247+E251+E257+E261+E263+E268+E270+E272+E274+E278+E280+E282+E284+E288+E290+E292+E294+E296+E298+E300+E302+E304+E306+E308+E310+E312+E314+E316+E318+E320+E322</f>
        <v>684401.4</v>
      </c>
      <c r="F323" s="26">
        <f t="shared" ref="F323:I323" si="5">F19+F25+F29+F33+F37+F41+F61+F76+F90+F104+F106+F117+F119+F121+F127+F132+F139+F145+F151+F156+F160+F164+F172+F174+F178+F183+F189+F193+F197+F206+F208+F210+F212+F214+F216+F221+F226+F228+F230+F232+F234+F239+F241+F243+F245+F247+F251+F257+F261+F263+F268+F270+F272+F274+F278+F280+F282+F284+F288+F290+F292+F294+F296+F298+F300+F302+F304+F306+F308+F310+F312+F314+F316+F318+F320+F322</f>
        <v>312268.47999999992</v>
      </c>
      <c r="G323" s="26">
        <f t="shared" si="5"/>
        <v>13165.119999999999</v>
      </c>
      <c r="H323" s="26">
        <f t="shared" si="5"/>
        <v>2682.6700000000005</v>
      </c>
      <c r="I323" s="26">
        <f t="shared" si="5"/>
        <v>832.68999999999983</v>
      </c>
      <c r="J323" s="27">
        <f>J19+J25+J29+J33+J37+J41+J61+J76+J90+J104+J106+J117+J119+J121+J127+J132+J139+J145+J151+J156+J160+J164+J172+J174+J178+J183+J189+J193+J197+J206+J208+J210+J212+J214+J216+J221+J226+J228+J230+J232+J234+J239+J241+J243+J245+J247+J251+J257+J261+J263+J268+J270+J272+J274+J278+J280+J282+J284+J288+J290+J292+J294+J296+J300+J302+J304+J306+J308+J310+J312+J314+J316+J318+J320+J322</f>
        <v>1004</v>
      </c>
      <c r="K323" s="27">
        <f>K19+K25+K29+K33+K37+K41+K61+K76+K90+K104+K106+K117+K119+K121+K127+K132+K139+K145+K151+K156+K160+K164+K172+K174+K178+K183+K189+K193+K197+K206+K208+K210+K212+K214+K216+K221+K226+K228+K230+K232+K234+K239+K241+K243+K245+K247+K251+K257+K261+K263+K268+K270+K272+K274+K278+K280+K282+K284+K288+K290+K292+K294+K296+K300+K302+K304+K306+K308+K310+K312+K314+K316+K318+K320+K322</f>
        <v>1365</v>
      </c>
    </row>
    <row r="324" spans="2:12" ht="14">
      <c r="B324" s="36" t="s">
        <v>202</v>
      </c>
    </row>
    <row r="325" spans="2:12" ht="14"/>
    <row r="326" spans="2:12" ht="14"/>
    <row r="327" spans="2:12" ht="14"/>
    <row r="328" spans="2:12" ht="14"/>
    <row r="329" spans="2:12" ht="14"/>
    <row r="330" spans="2:12" ht="14"/>
    <row r="331" spans="2:12" ht="14"/>
    <row r="332" spans="2:12" ht="14"/>
    <row r="333" spans="2:12" ht="14"/>
    <row r="334" spans="2:12" ht="14"/>
    <row r="335" spans="2:12" ht="14"/>
    <row r="336" spans="2:12" ht="14"/>
    <row r="337" ht="14"/>
    <row r="338" ht="14"/>
    <row r="339" ht="14"/>
    <row r="340" ht="14"/>
    <row r="341" ht="14"/>
    <row r="345" ht="14"/>
  </sheetData>
  <sortState xmlns:xlrd2="http://schemas.microsoft.com/office/spreadsheetml/2017/richdata2" ref="B181:L182">
    <sortCondition descending="1" ref="C181:C182"/>
  </sortState>
  <mergeCells count="2">
    <mergeCell ref="E4:F4"/>
    <mergeCell ref="J4:K4"/>
  </mergeCells>
  <phoneticPr fontId="0" type="noConversion"/>
  <printOptions horizontalCentered="1" gridLinesSet="0"/>
  <pageMargins left="0.19685039370078741" right="0.19685039370078741" top="0.19685039370078741" bottom="0.19685039370078741" header="0" footer="0"/>
  <pageSetup scale="75" fitToHeight="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102"/>
  <sheetViews>
    <sheetView showGridLines="0" workbookViewId="0">
      <selection activeCell="L72" sqref="L72"/>
    </sheetView>
  </sheetViews>
  <sheetFormatPr baseColWidth="10" defaultColWidth="11.42578125" defaultRowHeight="14"/>
  <cols>
    <col min="1" max="1" width="8" style="40" bestFit="1" customWidth="1"/>
    <col min="2" max="2" width="59.28515625" style="40" bestFit="1" customWidth="1"/>
    <col min="3" max="3" width="14.7109375" style="40" bestFit="1" customWidth="1"/>
    <col min="4" max="4" width="8" style="40" bestFit="1" customWidth="1"/>
    <col min="5" max="5" width="10.140625" style="40" bestFit="1" customWidth="1"/>
    <col min="6" max="7" width="9" style="40" bestFit="1" customWidth="1"/>
    <col min="8" max="8" width="8.5703125" style="40" bestFit="1" customWidth="1"/>
    <col min="9" max="9" width="8.42578125" style="40" bestFit="1" customWidth="1"/>
    <col min="10" max="10" width="22" style="40" bestFit="1" customWidth="1"/>
    <col min="11" max="11" width="25.140625" style="40" bestFit="1" customWidth="1"/>
    <col min="12" max="16384" width="11.42578125" style="40"/>
  </cols>
  <sheetData>
    <row r="2" spans="1:11">
      <c r="B2" s="44" t="s">
        <v>575</v>
      </c>
    </row>
    <row r="4" spans="1:11">
      <c r="A4" s="41"/>
      <c r="B4" s="41" t="s">
        <v>214</v>
      </c>
      <c r="C4" s="41" t="s">
        <v>228</v>
      </c>
      <c r="D4" s="41" t="s">
        <v>229</v>
      </c>
      <c r="E4" s="41" t="s">
        <v>518</v>
      </c>
      <c r="F4" s="41" t="s">
        <v>519</v>
      </c>
      <c r="G4" s="41" t="s">
        <v>0</v>
      </c>
      <c r="H4" s="41" t="s">
        <v>1</v>
      </c>
      <c r="I4" s="41" t="s">
        <v>2</v>
      </c>
      <c r="J4" s="41" t="s">
        <v>232</v>
      </c>
      <c r="K4" s="41" t="s">
        <v>520</v>
      </c>
    </row>
    <row r="5" spans="1:11">
      <c r="B5" s="47" t="s">
        <v>393</v>
      </c>
      <c r="C5" s="41"/>
      <c r="D5" s="41"/>
      <c r="E5" s="41"/>
      <c r="F5" s="41"/>
      <c r="G5" s="41"/>
      <c r="H5" s="41"/>
      <c r="I5" s="41"/>
      <c r="J5" s="41"/>
      <c r="K5" s="41"/>
    </row>
    <row r="6" spans="1:11">
      <c r="B6" s="40" t="s">
        <v>610</v>
      </c>
      <c r="C6" s="40">
        <v>2960</v>
      </c>
      <c r="D6" s="40" t="s">
        <v>521</v>
      </c>
      <c r="E6" s="48">
        <v>1178</v>
      </c>
      <c r="F6" s="48">
        <v>771</v>
      </c>
      <c r="G6" s="48">
        <v>72.7</v>
      </c>
      <c r="H6" s="48">
        <v>11.5</v>
      </c>
      <c r="I6" s="48">
        <v>6.1</v>
      </c>
      <c r="J6" s="40" t="s">
        <v>12</v>
      </c>
      <c r="K6" s="40" t="s">
        <v>522</v>
      </c>
    </row>
    <row r="7" spans="1:11">
      <c r="B7" s="40" t="s">
        <v>611</v>
      </c>
      <c r="C7" s="40">
        <v>2959</v>
      </c>
      <c r="D7" s="40" t="s">
        <v>523</v>
      </c>
      <c r="E7" s="48">
        <v>163</v>
      </c>
      <c r="F7" s="48">
        <v>49</v>
      </c>
      <c r="G7" s="48">
        <v>30.81</v>
      </c>
      <c r="H7" s="48">
        <v>6</v>
      </c>
      <c r="I7" s="48">
        <v>3</v>
      </c>
      <c r="J7" s="40" t="s">
        <v>12</v>
      </c>
      <c r="K7" s="40" t="s">
        <v>522</v>
      </c>
    </row>
    <row r="8" spans="1:11">
      <c r="B8" s="40" t="s">
        <v>612</v>
      </c>
      <c r="C8" s="40">
        <v>2644</v>
      </c>
      <c r="D8" s="40" t="s">
        <v>524</v>
      </c>
      <c r="E8" s="48">
        <v>158</v>
      </c>
      <c r="F8" s="48">
        <v>62</v>
      </c>
      <c r="G8" s="48">
        <v>30.5</v>
      </c>
      <c r="H8" s="48">
        <v>7.03</v>
      </c>
      <c r="I8" s="48">
        <v>3.14</v>
      </c>
      <c r="J8" s="40" t="s">
        <v>12</v>
      </c>
      <c r="K8" s="40" t="s">
        <v>522</v>
      </c>
    </row>
    <row r="9" spans="1:11">
      <c r="B9" s="47"/>
      <c r="D9" s="42" t="s">
        <v>5</v>
      </c>
      <c r="E9" s="43">
        <f>SUBTOTAL(9,E6:E8)</f>
        <v>1499</v>
      </c>
      <c r="F9" s="43">
        <f>SUBTOTAL(9,F6:F8)</f>
        <v>882</v>
      </c>
      <c r="G9" s="43">
        <f>SUBTOTAL(9,G6:G8)</f>
        <v>134.01</v>
      </c>
      <c r="H9" s="43">
        <f>SUBTOTAL(9,H6:H8)</f>
        <v>24.53</v>
      </c>
      <c r="I9" s="43">
        <f>SUBTOTAL(9,I6:I8)</f>
        <v>12.24</v>
      </c>
    </row>
    <row r="10" spans="1:11">
      <c r="B10" s="44" t="s">
        <v>405</v>
      </c>
      <c r="E10" s="43"/>
      <c r="F10" s="43"/>
      <c r="G10" s="43"/>
      <c r="H10" s="43"/>
      <c r="I10" s="43"/>
    </row>
    <row r="11" spans="1:11">
      <c r="B11" s="40" t="s">
        <v>613</v>
      </c>
      <c r="C11" s="40">
        <v>3203</v>
      </c>
      <c r="D11" s="40" t="s">
        <v>525</v>
      </c>
      <c r="E11" s="43">
        <v>1357</v>
      </c>
      <c r="F11" s="43">
        <v>637</v>
      </c>
      <c r="G11" s="43">
        <v>75.55</v>
      </c>
      <c r="H11" s="43">
        <v>11.8</v>
      </c>
      <c r="I11" s="43">
        <v>6</v>
      </c>
      <c r="J11" s="40" t="s">
        <v>12</v>
      </c>
      <c r="K11" s="40" t="s">
        <v>522</v>
      </c>
    </row>
    <row r="12" spans="1:11">
      <c r="B12" s="44" t="s">
        <v>585</v>
      </c>
      <c r="E12" s="43"/>
      <c r="F12" s="43"/>
      <c r="G12" s="43"/>
      <c r="H12" s="43"/>
      <c r="I12" s="43"/>
    </row>
    <row r="13" spans="1:11">
      <c r="B13" s="40" t="s">
        <v>614</v>
      </c>
      <c r="C13" s="40">
        <v>2847</v>
      </c>
      <c r="D13" s="40" t="s">
        <v>526</v>
      </c>
      <c r="E13" s="43">
        <v>1143</v>
      </c>
      <c r="F13" s="43">
        <v>343</v>
      </c>
      <c r="G13" s="43">
        <v>55.18</v>
      </c>
      <c r="H13" s="43">
        <v>11</v>
      </c>
      <c r="I13" s="43">
        <v>4.8499999999999996</v>
      </c>
      <c r="J13" s="40" t="s">
        <v>200</v>
      </c>
      <c r="K13" s="40" t="s">
        <v>527</v>
      </c>
    </row>
    <row r="14" spans="1:11">
      <c r="B14" s="44" t="s">
        <v>422</v>
      </c>
      <c r="E14" s="43"/>
      <c r="F14" s="43"/>
      <c r="G14" s="43"/>
      <c r="H14" s="43"/>
      <c r="I14" s="43"/>
    </row>
    <row r="15" spans="1:11">
      <c r="B15" s="40" t="s">
        <v>615</v>
      </c>
      <c r="C15" s="40">
        <v>3458</v>
      </c>
      <c r="D15" s="40" t="s">
        <v>528</v>
      </c>
      <c r="E15" s="43">
        <v>1067</v>
      </c>
      <c r="F15" s="43">
        <v>321</v>
      </c>
      <c r="G15" s="43">
        <v>53.8</v>
      </c>
      <c r="H15" s="43">
        <v>13.8</v>
      </c>
      <c r="I15" s="43">
        <v>0</v>
      </c>
      <c r="J15" s="40" t="s">
        <v>12</v>
      </c>
      <c r="K15" s="40" t="s">
        <v>522</v>
      </c>
    </row>
    <row r="16" spans="1:11">
      <c r="B16" s="44" t="s">
        <v>586</v>
      </c>
      <c r="E16" s="43"/>
      <c r="F16" s="43"/>
      <c r="G16" s="43"/>
      <c r="H16" s="43"/>
      <c r="I16" s="43"/>
    </row>
    <row r="17" spans="2:11">
      <c r="B17" s="40" t="s">
        <v>616</v>
      </c>
      <c r="C17" s="40">
        <v>3348</v>
      </c>
      <c r="D17" s="40" t="s">
        <v>529</v>
      </c>
      <c r="E17" s="43">
        <v>958</v>
      </c>
      <c r="F17" s="43">
        <v>287</v>
      </c>
      <c r="G17" s="43">
        <v>65.8</v>
      </c>
      <c r="H17" s="43">
        <v>15</v>
      </c>
      <c r="I17" s="43">
        <v>2</v>
      </c>
      <c r="J17" s="40" t="s">
        <v>12</v>
      </c>
      <c r="K17" s="40" t="s">
        <v>522</v>
      </c>
    </row>
    <row r="18" spans="2:11">
      <c r="B18" s="44" t="s">
        <v>488</v>
      </c>
      <c r="E18" s="43"/>
      <c r="F18" s="43"/>
      <c r="G18" s="43"/>
      <c r="H18" s="43"/>
      <c r="I18" s="43"/>
    </row>
    <row r="19" spans="2:11">
      <c r="B19" s="40" t="s">
        <v>617</v>
      </c>
      <c r="C19" s="40">
        <v>3273</v>
      </c>
      <c r="D19" s="40" t="s">
        <v>530</v>
      </c>
      <c r="E19" s="48">
        <v>757</v>
      </c>
      <c r="F19" s="48">
        <v>227</v>
      </c>
      <c r="G19" s="48">
        <v>53.16</v>
      </c>
      <c r="H19" s="48">
        <v>12</v>
      </c>
      <c r="I19" s="48">
        <v>4.97</v>
      </c>
      <c r="J19" s="40" t="s">
        <v>112</v>
      </c>
      <c r="K19" s="40" t="s">
        <v>522</v>
      </c>
    </row>
    <row r="20" spans="2:11">
      <c r="B20" s="40" t="s">
        <v>618</v>
      </c>
      <c r="C20" s="40">
        <v>3108</v>
      </c>
      <c r="D20" s="40" t="s">
        <v>531</v>
      </c>
      <c r="E20" s="48">
        <v>124.23</v>
      </c>
      <c r="F20" s="48">
        <v>69.52</v>
      </c>
      <c r="G20" s="48">
        <v>25.6</v>
      </c>
      <c r="H20" s="48">
        <v>7.47</v>
      </c>
      <c r="I20" s="48">
        <v>3.53</v>
      </c>
      <c r="J20" s="40" t="s">
        <v>12</v>
      </c>
      <c r="K20" s="40" t="s">
        <v>522</v>
      </c>
    </row>
    <row r="21" spans="2:11">
      <c r="B21" s="44"/>
      <c r="D21" s="42" t="s">
        <v>5</v>
      </c>
      <c r="E21" s="43">
        <f>SUBTOTAL(9,E19:E20)</f>
        <v>881.23</v>
      </c>
      <c r="F21" s="43">
        <f>SUBTOTAL(9,F19:F20)</f>
        <v>296.52</v>
      </c>
      <c r="G21" s="43">
        <f>SUBTOTAL(9,G19:G20)</f>
        <v>78.759999999999991</v>
      </c>
      <c r="H21" s="43">
        <f>SUBTOTAL(9,H19:H20)</f>
        <v>19.47</v>
      </c>
      <c r="I21" s="43">
        <f>SUBTOTAL(9,I19:I20)</f>
        <v>8.5</v>
      </c>
    </row>
    <row r="22" spans="2:11">
      <c r="B22" s="44" t="s">
        <v>587</v>
      </c>
      <c r="E22" s="43"/>
      <c r="F22" s="43"/>
      <c r="G22" s="43"/>
      <c r="H22" s="43"/>
      <c r="I22" s="43"/>
    </row>
    <row r="23" spans="2:11">
      <c r="B23" s="40" t="s">
        <v>619</v>
      </c>
      <c r="C23" s="40">
        <v>2640</v>
      </c>
      <c r="D23" s="40" t="s">
        <v>532</v>
      </c>
      <c r="E23" s="48">
        <v>192</v>
      </c>
      <c r="F23" s="48">
        <v>72</v>
      </c>
      <c r="G23" s="48">
        <v>33.81</v>
      </c>
      <c r="H23" s="48">
        <v>7</v>
      </c>
      <c r="I23" s="48">
        <v>3.65</v>
      </c>
      <c r="J23" s="40" t="s">
        <v>12</v>
      </c>
      <c r="K23" s="40" t="s">
        <v>522</v>
      </c>
    </row>
    <row r="24" spans="2:11">
      <c r="B24" s="40" t="s">
        <v>620</v>
      </c>
      <c r="C24" s="40">
        <v>2066</v>
      </c>
      <c r="D24" s="40" t="s">
        <v>533</v>
      </c>
      <c r="E24" s="48">
        <v>415</v>
      </c>
      <c r="F24" s="48">
        <v>125</v>
      </c>
      <c r="G24" s="48">
        <v>45.05</v>
      </c>
      <c r="H24" s="48">
        <v>12.22</v>
      </c>
      <c r="I24" s="48">
        <v>2.35</v>
      </c>
      <c r="J24" s="40" t="s">
        <v>111</v>
      </c>
      <c r="K24" s="40" t="s">
        <v>522</v>
      </c>
    </row>
    <row r="25" spans="2:11">
      <c r="B25" s="44"/>
      <c r="D25" s="42" t="s">
        <v>5</v>
      </c>
      <c r="E25" s="43">
        <f>SUBTOTAL(9,E23:E24)</f>
        <v>607</v>
      </c>
      <c r="F25" s="43">
        <f>SUBTOTAL(9,F23:F24)</f>
        <v>197</v>
      </c>
      <c r="G25" s="43">
        <f>SUBTOTAL(9,G23:G24)</f>
        <v>78.86</v>
      </c>
      <c r="H25" s="43">
        <f>SUBTOTAL(9,H23:H24)</f>
        <v>19.22</v>
      </c>
      <c r="I25" s="43">
        <f>SUBTOTAL(9,I23:I24)</f>
        <v>6</v>
      </c>
    </row>
    <row r="26" spans="2:11">
      <c r="B26" s="47" t="s">
        <v>265</v>
      </c>
      <c r="E26" s="43"/>
      <c r="F26" s="43"/>
      <c r="G26" s="43"/>
      <c r="H26" s="43"/>
      <c r="I26" s="43"/>
    </row>
    <row r="27" spans="2:11">
      <c r="B27" s="40" t="s">
        <v>621</v>
      </c>
      <c r="C27" s="40">
        <v>3013</v>
      </c>
      <c r="D27" s="40" t="s">
        <v>534</v>
      </c>
      <c r="E27" s="48">
        <v>333</v>
      </c>
      <c r="F27" s="48">
        <v>122</v>
      </c>
      <c r="G27" s="48">
        <v>35.74</v>
      </c>
      <c r="H27" s="48">
        <v>8</v>
      </c>
      <c r="I27" s="48">
        <v>4</v>
      </c>
      <c r="J27" s="40" t="s">
        <v>12</v>
      </c>
      <c r="K27" s="40" t="s">
        <v>522</v>
      </c>
    </row>
    <row r="28" spans="2:11">
      <c r="B28" s="40" t="s">
        <v>622</v>
      </c>
      <c r="C28" s="40">
        <v>2990</v>
      </c>
      <c r="D28" s="40" t="s">
        <v>535</v>
      </c>
      <c r="E28" s="48">
        <v>206.74</v>
      </c>
      <c r="F28" s="48">
        <v>100.91</v>
      </c>
      <c r="G28" s="48">
        <v>31</v>
      </c>
      <c r="H28" s="48">
        <v>7.3</v>
      </c>
      <c r="I28" s="48">
        <v>4</v>
      </c>
      <c r="J28" s="40" t="s">
        <v>12</v>
      </c>
      <c r="K28" s="40" t="s">
        <v>522</v>
      </c>
    </row>
    <row r="29" spans="2:11">
      <c r="B29" s="40" t="s">
        <v>623</v>
      </c>
      <c r="C29" s="40">
        <v>3012</v>
      </c>
      <c r="D29" s="40" t="s">
        <v>536</v>
      </c>
      <c r="E29" s="48">
        <v>333</v>
      </c>
      <c r="F29" s="48">
        <v>122</v>
      </c>
      <c r="G29" s="48">
        <v>35.74</v>
      </c>
      <c r="H29" s="48">
        <v>8.6</v>
      </c>
      <c r="I29" s="48">
        <v>4.5</v>
      </c>
      <c r="J29" s="40" t="s">
        <v>12</v>
      </c>
      <c r="K29" s="40" t="s">
        <v>537</v>
      </c>
    </row>
    <row r="30" spans="2:11">
      <c r="B30" s="40" t="s">
        <v>624</v>
      </c>
      <c r="C30" s="40">
        <v>2263</v>
      </c>
      <c r="D30" s="40" t="s">
        <v>538</v>
      </c>
      <c r="E30" s="48">
        <v>198</v>
      </c>
      <c r="F30" s="48">
        <v>86</v>
      </c>
      <c r="G30" s="48">
        <v>39.799999999999997</v>
      </c>
      <c r="H30" s="48">
        <v>6.6</v>
      </c>
      <c r="I30" s="48">
        <v>3.46</v>
      </c>
      <c r="J30" s="40" t="s">
        <v>12</v>
      </c>
      <c r="K30" s="40" t="s">
        <v>522</v>
      </c>
    </row>
    <row r="31" spans="2:11">
      <c r="B31" s="44"/>
      <c r="D31" s="42" t="s">
        <v>5</v>
      </c>
      <c r="E31" s="43">
        <f>SUBTOTAL(9,E27:E30)</f>
        <v>1070.74</v>
      </c>
      <c r="F31" s="43">
        <f t="shared" ref="F31:I31" si="0">SUBTOTAL(9,F27:F30)</f>
        <v>430.90999999999997</v>
      </c>
      <c r="G31" s="43">
        <f t="shared" si="0"/>
        <v>142.28000000000003</v>
      </c>
      <c r="H31" s="43">
        <f t="shared" si="0"/>
        <v>30.5</v>
      </c>
      <c r="I31" s="43">
        <f t="shared" si="0"/>
        <v>15.96</v>
      </c>
    </row>
    <row r="32" spans="2:11">
      <c r="B32" s="47" t="s">
        <v>588</v>
      </c>
      <c r="E32" s="43"/>
      <c r="F32" s="43"/>
      <c r="G32" s="43"/>
      <c r="H32" s="43"/>
      <c r="I32" s="43"/>
    </row>
    <row r="33" spans="2:11">
      <c r="B33" s="40" t="s">
        <v>625</v>
      </c>
      <c r="C33" s="40">
        <v>2770</v>
      </c>
      <c r="D33" s="40" t="s">
        <v>539</v>
      </c>
      <c r="E33" s="43">
        <v>478</v>
      </c>
      <c r="F33" s="43">
        <v>174</v>
      </c>
      <c r="G33" s="43">
        <v>48.89</v>
      </c>
      <c r="H33" s="43">
        <v>8.5</v>
      </c>
      <c r="I33" s="43">
        <v>3.63</v>
      </c>
      <c r="J33" s="40" t="s">
        <v>12</v>
      </c>
      <c r="K33" s="40" t="s">
        <v>527</v>
      </c>
    </row>
    <row r="34" spans="2:11">
      <c r="B34" s="44" t="s">
        <v>584</v>
      </c>
      <c r="E34" s="43"/>
      <c r="F34" s="43"/>
      <c r="G34" s="43"/>
      <c r="H34" s="43"/>
      <c r="I34" s="43"/>
    </row>
    <row r="35" spans="2:11">
      <c r="B35" s="40" t="s">
        <v>626</v>
      </c>
      <c r="C35" s="40">
        <v>2889</v>
      </c>
      <c r="D35" s="40" t="s">
        <v>540</v>
      </c>
      <c r="E35" s="43">
        <v>421</v>
      </c>
      <c r="F35" s="43">
        <v>202</v>
      </c>
      <c r="G35" s="43">
        <v>44.98</v>
      </c>
      <c r="H35" s="43">
        <v>8.4</v>
      </c>
      <c r="I35" s="43">
        <v>3.38</v>
      </c>
      <c r="J35" s="40" t="s">
        <v>12</v>
      </c>
      <c r="K35" s="40" t="s">
        <v>522</v>
      </c>
    </row>
    <row r="36" spans="2:11">
      <c r="B36" s="44" t="s">
        <v>589</v>
      </c>
      <c r="E36" s="43"/>
      <c r="F36" s="43"/>
      <c r="G36" s="43"/>
      <c r="H36" s="43"/>
      <c r="I36" s="43"/>
    </row>
    <row r="37" spans="2:11">
      <c r="B37" s="40" t="s">
        <v>627</v>
      </c>
      <c r="C37" s="40">
        <v>1972</v>
      </c>
      <c r="D37" s="40" t="s">
        <v>541</v>
      </c>
      <c r="E37" s="43">
        <v>395.78</v>
      </c>
      <c r="F37" s="43">
        <v>239.31</v>
      </c>
      <c r="G37" s="43">
        <v>48</v>
      </c>
      <c r="H37" s="43">
        <v>7.8</v>
      </c>
      <c r="I37" s="43">
        <v>3.65</v>
      </c>
      <c r="J37" s="40" t="s">
        <v>12</v>
      </c>
      <c r="K37" s="40" t="s">
        <v>522</v>
      </c>
    </row>
    <row r="38" spans="2:11">
      <c r="B38" s="44" t="s">
        <v>590</v>
      </c>
      <c r="E38" s="43"/>
      <c r="F38" s="43"/>
      <c r="G38" s="43"/>
      <c r="H38" s="43"/>
      <c r="I38" s="43"/>
    </row>
    <row r="39" spans="2:11">
      <c r="B39" s="40" t="s">
        <v>628</v>
      </c>
      <c r="C39" s="40">
        <v>3417</v>
      </c>
      <c r="D39" s="40" t="s">
        <v>542</v>
      </c>
      <c r="E39" s="48">
        <v>185</v>
      </c>
      <c r="F39" s="48">
        <v>56</v>
      </c>
      <c r="G39" s="48">
        <v>30.4</v>
      </c>
      <c r="H39" s="48">
        <v>7.2</v>
      </c>
      <c r="I39" s="48">
        <v>0</v>
      </c>
      <c r="J39" s="40" t="s">
        <v>130</v>
      </c>
      <c r="K39" s="40" t="s">
        <v>522</v>
      </c>
    </row>
    <row r="40" spans="2:11">
      <c r="B40" s="40" t="s">
        <v>629</v>
      </c>
      <c r="C40" s="40">
        <v>3324</v>
      </c>
      <c r="D40" s="40" t="s">
        <v>543</v>
      </c>
      <c r="E40" s="48">
        <v>128</v>
      </c>
      <c r="F40" s="48">
        <v>39</v>
      </c>
      <c r="G40" s="48">
        <v>22.66</v>
      </c>
      <c r="H40" s="48">
        <v>6.63</v>
      </c>
      <c r="I40" s="48">
        <v>3.16</v>
      </c>
      <c r="J40" s="40" t="s">
        <v>130</v>
      </c>
      <c r="K40" s="40" t="s">
        <v>522</v>
      </c>
    </row>
    <row r="41" spans="2:11">
      <c r="B41" s="44"/>
      <c r="D41" s="42" t="s">
        <v>5</v>
      </c>
      <c r="E41" s="43">
        <f>SUBTOTAL(9,E39:E40)</f>
        <v>313</v>
      </c>
      <c r="F41" s="43">
        <f>SUBTOTAL(9,F39:F40)</f>
        <v>95</v>
      </c>
      <c r="G41" s="43">
        <f>SUBTOTAL(9,G39:G40)</f>
        <v>53.06</v>
      </c>
      <c r="H41" s="43">
        <f>SUBTOTAL(9,H39:H40)</f>
        <v>13.83</v>
      </c>
      <c r="I41" s="43">
        <f>SUBTOTAL(9,I39:I40)</f>
        <v>3.16</v>
      </c>
    </row>
    <row r="42" spans="2:11">
      <c r="B42" s="44" t="s">
        <v>591</v>
      </c>
      <c r="E42" s="43"/>
      <c r="F42" s="43"/>
      <c r="G42" s="43"/>
      <c r="H42" s="43"/>
      <c r="I42" s="43"/>
    </row>
    <row r="43" spans="2:11">
      <c r="B43" s="40" t="s">
        <v>630</v>
      </c>
      <c r="C43" s="40">
        <v>1779</v>
      </c>
      <c r="D43" s="40" t="s">
        <v>544</v>
      </c>
      <c r="E43" s="43">
        <v>283.27999999999997</v>
      </c>
      <c r="F43" s="43">
        <v>106.14</v>
      </c>
      <c r="G43" s="43">
        <v>46.53</v>
      </c>
      <c r="H43" s="43">
        <v>7.5</v>
      </c>
      <c r="I43" s="43">
        <v>3.33</v>
      </c>
      <c r="J43" s="40" t="s">
        <v>12</v>
      </c>
      <c r="K43" s="40" t="s">
        <v>527</v>
      </c>
    </row>
    <row r="44" spans="2:11">
      <c r="B44" s="44" t="s">
        <v>355</v>
      </c>
      <c r="E44" s="43"/>
      <c r="F44" s="43"/>
      <c r="G44" s="43"/>
      <c r="H44" s="43"/>
      <c r="I44" s="43"/>
    </row>
    <row r="45" spans="2:11">
      <c r="B45" s="40" t="s">
        <v>631</v>
      </c>
      <c r="C45" s="40">
        <v>2309</v>
      </c>
      <c r="D45" s="40" t="s">
        <v>545</v>
      </c>
      <c r="E45" s="43">
        <v>257.85000000000002</v>
      </c>
      <c r="F45" s="43">
        <v>157.13</v>
      </c>
      <c r="G45" s="43">
        <v>46</v>
      </c>
      <c r="H45" s="43">
        <v>10.46</v>
      </c>
      <c r="I45" s="43">
        <v>2.1800000000000002</v>
      </c>
      <c r="J45" s="40" t="s">
        <v>111</v>
      </c>
      <c r="K45" s="40" t="s">
        <v>522</v>
      </c>
    </row>
    <row r="46" spans="2:11">
      <c r="B46" s="44" t="s">
        <v>584</v>
      </c>
      <c r="E46" s="43"/>
      <c r="F46" s="43"/>
      <c r="G46" s="43"/>
      <c r="H46" s="43"/>
      <c r="I46" s="43"/>
    </row>
    <row r="47" spans="2:11">
      <c r="B47" s="40" t="s">
        <v>632</v>
      </c>
      <c r="C47" s="40">
        <v>2506</v>
      </c>
      <c r="D47" s="40" t="s">
        <v>546</v>
      </c>
      <c r="E47" s="43">
        <v>240</v>
      </c>
      <c r="F47" s="43">
        <v>99</v>
      </c>
      <c r="G47" s="43">
        <v>30.49</v>
      </c>
      <c r="H47" s="43">
        <v>8.5299999999999994</v>
      </c>
      <c r="I47" s="43">
        <v>3.98</v>
      </c>
      <c r="J47" s="40" t="s">
        <v>12</v>
      </c>
      <c r="K47" s="40" t="s">
        <v>522</v>
      </c>
    </row>
    <row r="48" spans="2:11">
      <c r="B48" s="44" t="s">
        <v>592</v>
      </c>
      <c r="E48" s="43"/>
      <c r="F48" s="43"/>
      <c r="G48" s="43"/>
      <c r="H48" s="43"/>
      <c r="I48" s="43"/>
    </row>
    <row r="49" spans="2:11">
      <c r="B49" s="40" t="s">
        <v>633</v>
      </c>
      <c r="C49" s="40">
        <v>2628</v>
      </c>
      <c r="D49" s="40" t="s">
        <v>547</v>
      </c>
      <c r="E49" s="43">
        <v>225.63</v>
      </c>
      <c r="F49" s="43">
        <v>67.69</v>
      </c>
      <c r="G49" s="43">
        <v>35.520000000000003</v>
      </c>
      <c r="H49" s="43">
        <v>13</v>
      </c>
      <c r="I49" s="43">
        <v>2</v>
      </c>
      <c r="J49" s="40" t="s">
        <v>12</v>
      </c>
      <c r="K49" s="40" t="s">
        <v>522</v>
      </c>
    </row>
    <row r="50" spans="2:11">
      <c r="B50" s="44" t="s">
        <v>593</v>
      </c>
      <c r="E50" s="43"/>
      <c r="F50" s="43"/>
      <c r="G50" s="43"/>
      <c r="H50" s="43"/>
      <c r="I50" s="43"/>
    </row>
    <row r="51" spans="2:11">
      <c r="B51" s="40" t="s">
        <v>634</v>
      </c>
      <c r="C51" s="40">
        <v>3124</v>
      </c>
      <c r="D51" s="40" t="s">
        <v>548</v>
      </c>
      <c r="E51" s="43">
        <v>222</v>
      </c>
      <c r="F51" s="43">
        <v>67</v>
      </c>
      <c r="G51" s="43">
        <v>35.6</v>
      </c>
      <c r="H51" s="43">
        <v>8.5</v>
      </c>
      <c r="I51" s="43">
        <v>2.8</v>
      </c>
      <c r="J51" s="40" t="s">
        <v>12</v>
      </c>
      <c r="K51" s="40" t="s">
        <v>522</v>
      </c>
    </row>
    <row r="52" spans="2:11">
      <c r="B52" s="44" t="s">
        <v>594</v>
      </c>
      <c r="E52" s="43"/>
      <c r="F52" s="43"/>
      <c r="G52" s="43"/>
      <c r="H52" s="43"/>
      <c r="I52" s="43"/>
    </row>
    <row r="53" spans="2:11">
      <c r="B53" s="40" t="s">
        <v>635</v>
      </c>
      <c r="C53" s="40">
        <v>2282</v>
      </c>
      <c r="D53" s="40" t="s">
        <v>549</v>
      </c>
      <c r="E53" s="43">
        <v>213.76</v>
      </c>
      <c r="F53" s="43">
        <v>100.16</v>
      </c>
      <c r="G53" s="43">
        <v>30.15</v>
      </c>
      <c r="H53" s="43">
        <v>7.65</v>
      </c>
      <c r="I53" s="43">
        <v>3.14</v>
      </c>
      <c r="J53" s="40" t="s">
        <v>12</v>
      </c>
      <c r="K53" s="40" t="s">
        <v>537</v>
      </c>
    </row>
    <row r="54" spans="2:11">
      <c r="B54" s="47" t="s">
        <v>595</v>
      </c>
      <c r="E54" s="43"/>
      <c r="F54" s="43"/>
      <c r="G54" s="43"/>
      <c r="H54" s="43"/>
      <c r="I54" s="43"/>
    </row>
    <row r="55" spans="2:11">
      <c r="B55" s="40" t="s">
        <v>636</v>
      </c>
      <c r="C55" s="40">
        <v>2592</v>
      </c>
      <c r="D55" s="40" t="s">
        <v>550</v>
      </c>
      <c r="E55" s="43">
        <v>187.6</v>
      </c>
      <c r="F55" s="43">
        <v>56.28</v>
      </c>
      <c r="G55" s="43">
        <v>43.6</v>
      </c>
      <c r="H55" s="43">
        <v>10.3</v>
      </c>
      <c r="I55" s="43">
        <v>2.2000000000000002</v>
      </c>
      <c r="J55" s="40" t="s">
        <v>111</v>
      </c>
      <c r="K55" s="40" t="s">
        <v>522</v>
      </c>
    </row>
    <row r="56" spans="2:11">
      <c r="B56" s="47" t="s">
        <v>596</v>
      </c>
      <c r="E56" s="43"/>
      <c r="F56" s="43"/>
      <c r="G56" s="43"/>
      <c r="H56" s="43"/>
      <c r="I56" s="43"/>
    </row>
    <row r="57" spans="2:11">
      <c r="B57" s="40" t="s">
        <v>637</v>
      </c>
      <c r="C57" s="40">
        <v>3447</v>
      </c>
      <c r="D57" s="40" t="s">
        <v>551</v>
      </c>
      <c r="E57" s="43">
        <v>167</v>
      </c>
      <c r="F57" s="43">
        <v>51</v>
      </c>
      <c r="G57" s="43">
        <v>33.979999999999997</v>
      </c>
      <c r="H57" s="43">
        <v>7.4</v>
      </c>
      <c r="I57" s="43">
        <v>2.27</v>
      </c>
      <c r="J57" s="40" t="s">
        <v>130</v>
      </c>
      <c r="K57" s="40" t="s">
        <v>522</v>
      </c>
    </row>
    <row r="58" spans="2:11">
      <c r="B58" s="44" t="s">
        <v>597</v>
      </c>
      <c r="E58" s="43"/>
      <c r="F58" s="43"/>
      <c r="G58" s="43"/>
      <c r="H58" s="43"/>
      <c r="I58" s="43"/>
    </row>
    <row r="59" spans="2:11">
      <c r="B59" s="40" t="s">
        <v>638</v>
      </c>
      <c r="C59" s="40">
        <v>3089</v>
      </c>
      <c r="D59" s="40" t="s">
        <v>552</v>
      </c>
      <c r="E59" s="43">
        <v>156</v>
      </c>
      <c r="F59" s="43">
        <v>47</v>
      </c>
      <c r="G59" s="43">
        <v>29.66</v>
      </c>
      <c r="H59" s="43">
        <v>7.3</v>
      </c>
      <c r="I59" s="43">
        <v>3.19</v>
      </c>
      <c r="J59" s="40" t="s">
        <v>12</v>
      </c>
      <c r="K59" s="40" t="s">
        <v>537</v>
      </c>
    </row>
    <row r="60" spans="2:11">
      <c r="B60" s="44" t="s">
        <v>598</v>
      </c>
      <c r="E60" s="43"/>
      <c r="F60" s="43"/>
      <c r="G60" s="43"/>
      <c r="H60" s="43"/>
      <c r="I60" s="43"/>
    </row>
    <row r="61" spans="2:11">
      <c r="B61" s="40" t="s">
        <v>639</v>
      </c>
      <c r="C61" s="40">
        <v>2427</v>
      </c>
      <c r="D61" s="40" t="s">
        <v>553</v>
      </c>
      <c r="E61" s="43">
        <v>154.44</v>
      </c>
      <c r="F61" s="43">
        <v>65.8</v>
      </c>
      <c r="G61" s="43">
        <v>30.17</v>
      </c>
      <c r="H61" s="43">
        <v>7.95</v>
      </c>
      <c r="I61" s="43">
        <v>3.87</v>
      </c>
      <c r="J61" s="40" t="s">
        <v>12</v>
      </c>
      <c r="K61" s="40" t="s">
        <v>522</v>
      </c>
    </row>
    <row r="62" spans="2:11">
      <c r="B62" s="44" t="s">
        <v>599</v>
      </c>
      <c r="E62" s="43"/>
      <c r="F62" s="43"/>
      <c r="G62" s="43"/>
      <c r="H62" s="43"/>
      <c r="I62" s="43"/>
    </row>
    <row r="63" spans="2:11">
      <c r="B63" s="40" t="s">
        <v>640</v>
      </c>
      <c r="C63" s="40">
        <v>3066</v>
      </c>
      <c r="D63" s="40" t="s">
        <v>554</v>
      </c>
      <c r="E63" s="43">
        <v>154</v>
      </c>
      <c r="F63" s="43">
        <v>76</v>
      </c>
      <c r="G63" s="43">
        <v>29.68</v>
      </c>
      <c r="H63" s="43">
        <v>8</v>
      </c>
      <c r="I63" s="43">
        <v>2.9</v>
      </c>
      <c r="J63" s="40" t="s">
        <v>12</v>
      </c>
      <c r="K63" s="40" t="s">
        <v>522</v>
      </c>
    </row>
    <row r="64" spans="2:11">
      <c r="B64" s="44" t="s">
        <v>584</v>
      </c>
      <c r="E64" s="43"/>
      <c r="F64" s="43"/>
      <c r="G64" s="43"/>
      <c r="H64" s="43"/>
      <c r="I64" s="43"/>
    </row>
    <row r="65" spans="2:11">
      <c r="B65" s="40" t="s">
        <v>641</v>
      </c>
      <c r="C65" s="40">
        <v>2329</v>
      </c>
      <c r="D65" s="40" t="s">
        <v>555</v>
      </c>
      <c r="E65" s="43">
        <v>146.32</v>
      </c>
      <c r="F65" s="43">
        <v>74.08</v>
      </c>
      <c r="G65" s="43">
        <v>0</v>
      </c>
      <c r="H65" s="43">
        <v>5.6</v>
      </c>
      <c r="I65" s="43">
        <v>3.45</v>
      </c>
      <c r="J65" s="40" t="s">
        <v>12</v>
      </c>
      <c r="K65" s="40" t="s">
        <v>522</v>
      </c>
    </row>
    <row r="66" spans="2:11">
      <c r="B66" s="44" t="s">
        <v>600</v>
      </c>
      <c r="E66" s="43"/>
      <c r="F66" s="43"/>
      <c r="G66" s="43"/>
      <c r="H66" s="43"/>
      <c r="I66" s="43"/>
    </row>
    <row r="67" spans="2:11">
      <c r="B67" s="40" t="s">
        <v>642</v>
      </c>
      <c r="C67" s="40">
        <v>2925</v>
      </c>
      <c r="D67" s="40" t="s">
        <v>556</v>
      </c>
      <c r="E67" s="43">
        <v>144</v>
      </c>
      <c r="F67" s="43">
        <v>68</v>
      </c>
      <c r="G67" s="43">
        <v>22</v>
      </c>
      <c r="H67" s="43">
        <v>6.06</v>
      </c>
      <c r="I67" s="43">
        <v>2.6</v>
      </c>
      <c r="J67" s="40" t="s">
        <v>130</v>
      </c>
      <c r="K67" s="40" t="s">
        <v>527</v>
      </c>
    </row>
    <row r="68" spans="2:11">
      <c r="B68" s="47" t="s">
        <v>601</v>
      </c>
      <c r="E68" s="43"/>
      <c r="F68" s="43"/>
      <c r="G68" s="43"/>
      <c r="H68" s="43"/>
      <c r="I68" s="43"/>
    </row>
    <row r="69" spans="2:11">
      <c r="B69" s="40" t="s">
        <v>643</v>
      </c>
      <c r="C69" s="40">
        <v>3023</v>
      </c>
      <c r="D69" s="40" t="s">
        <v>557</v>
      </c>
      <c r="E69" s="43">
        <v>142</v>
      </c>
      <c r="F69" s="43">
        <v>43</v>
      </c>
      <c r="G69" s="43">
        <v>26.21</v>
      </c>
      <c r="H69" s="43">
        <v>6.7</v>
      </c>
      <c r="I69" s="43">
        <v>3.27</v>
      </c>
      <c r="J69" s="40" t="s">
        <v>130</v>
      </c>
      <c r="K69" s="40" t="s">
        <v>522</v>
      </c>
    </row>
    <row r="70" spans="2:11">
      <c r="B70" s="44" t="s">
        <v>602</v>
      </c>
      <c r="E70" s="43"/>
      <c r="F70" s="43"/>
      <c r="G70" s="43"/>
      <c r="H70" s="43"/>
      <c r="I70" s="43"/>
    </row>
    <row r="71" spans="2:11">
      <c r="B71" s="40" t="s">
        <v>644</v>
      </c>
      <c r="C71" s="40">
        <v>2065</v>
      </c>
      <c r="D71" s="40" t="s">
        <v>558</v>
      </c>
      <c r="E71" s="43">
        <v>133.59</v>
      </c>
      <c r="F71" s="43">
        <v>27.01</v>
      </c>
      <c r="G71" s="43">
        <v>27.2</v>
      </c>
      <c r="H71" s="43">
        <v>6.7</v>
      </c>
      <c r="I71" s="43">
        <v>3.3</v>
      </c>
      <c r="J71" s="40" t="s">
        <v>118</v>
      </c>
      <c r="K71" s="40" t="s">
        <v>522</v>
      </c>
    </row>
    <row r="72" spans="2:11">
      <c r="B72" s="44" t="s">
        <v>584</v>
      </c>
      <c r="E72" s="43"/>
      <c r="F72" s="43"/>
      <c r="G72" s="43"/>
      <c r="H72" s="43"/>
      <c r="I72" s="43"/>
    </row>
    <row r="73" spans="2:11">
      <c r="B73" s="40" t="s">
        <v>645</v>
      </c>
      <c r="C73" s="40">
        <v>3125</v>
      </c>
      <c r="D73" s="40" t="s">
        <v>559</v>
      </c>
      <c r="E73" s="43">
        <v>121</v>
      </c>
      <c r="F73" s="43">
        <v>65</v>
      </c>
      <c r="G73" s="43">
        <v>25</v>
      </c>
      <c r="H73" s="43">
        <v>12</v>
      </c>
      <c r="I73" s="43">
        <v>3</v>
      </c>
      <c r="J73" s="40" t="s">
        <v>12</v>
      </c>
      <c r="K73" s="40" t="s">
        <v>522</v>
      </c>
    </row>
    <row r="74" spans="2:11">
      <c r="B74" s="44" t="s">
        <v>584</v>
      </c>
      <c r="E74" s="43"/>
      <c r="F74" s="43"/>
      <c r="G74" s="43"/>
      <c r="H74" s="43"/>
      <c r="I74" s="43"/>
    </row>
    <row r="75" spans="2:11">
      <c r="B75" s="40" t="s">
        <v>646</v>
      </c>
      <c r="C75" s="40">
        <v>3097</v>
      </c>
      <c r="D75" s="40" t="s">
        <v>560</v>
      </c>
      <c r="E75" s="43">
        <v>114</v>
      </c>
      <c r="F75" s="43">
        <v>34</v>
      </c>
      <c r="G75" s="43">
        <v>25.25</v>
      </c>
      <c r="H75" s="43">
        <v>6.5</v>
      </c>
      <c r="I75" s="43">
        <v>2.2999999999999998</v>
      </c>
      <c r="J75" s="40" t="s">
        <v>130</v>
      </c>
      <c r="K75" s="40" t="s">
        <v>522</v>
      </c>
    </row>
    <row r="76" spans="2:11">
      <c r="B76" s="44" t="s">
        <v>584</v>
      </c>
      <c r="E76" s="43"/>
      <c r="F76" s="43"/>
      <c r="G76" s="43"/>
      <c r="H76" s="43"/>
      <c r="I76" s="43"/>
    </row>
    <row r="77" spans="2:11">
      <c r="B77" s="40" t="s">
        <v>647</v>
      </c>
      <c r="C77" s="40">
        <v>1900</v>
      </c>
      <c r="D77" s="40" t="s">
        <v>561</v>
      </c>
      <c r="E77" s="43">
        <v>114</v>
      </c>
      <c r="F77" s="43">
        <v>50.71</v>
      </c>
      <c r="G77" s="43">
        <v>25.81</v>
      </c>
      <c r="H77" s="43">
        <v>6.3</v>
      </c>
      <c r="I77" s="43">
        <v>2.95</v>
      </c>
      <c r="J77" s="40" t="s">
        <v>12</v>
      </c>
      <c r="K77" s="40" t="s">
        <v>522</v>
      </c>
    </row>
    <row r="78" spans="2:11">
      <c r="B78" s="44" t="s">
        <v>603</v>
      </c>
      <c r="E78" s="43"/>
      <c r="F78" s="43"/>
      <c r="G78" s="43"/>
      <c r="H78" s="43"/>
      <c r="I78" s="43"/>
    </row>
    <row r="79" spans="2:11">
      <c r="B79" s="40" t="s">
        <v>648</v>
      </c>
      <c r="C79" s="40">
        <v>3018</v>
      </c>
      <c r="D79" s="40" t="s">
        <v>562</v>
      </c>
      <c r="E79" s="43">
        <v>103</v>
      </c>
      <c r="F79" s="43">
        <v>48</v>
      </c>
      <c r="G79" s="43">
        <v>26</v>
      </c>
      <c r="H79" s="43">
        <v>6.64</v>
      </c>
      <c r="I79" s="43">
        <v>3.2</v>
      </c>
      <c r="J79" s="40" t="s">
        <v>12</v>
      </c>
      <c r="K79" s="40" t="s">
        <v>522</v>
      </c>
    </row>
    <row r="80" spans="2:11">
      <c r="B80" s="44" t="s">
        <v>584</v>
      </c>
      <c r="E80" s="43"/>
      <c r="F80" s="43"/>
      <c r="G80" s="43"/>
      <c r="H80" s="43"/>
      <c r="I80" s="43"/>
    </row>
    <row r="81" spans="2:11">
      <c r="B81" s="40" t="s">
        <v>649</v>
      </c>
      <c r="C81" s="40">
        <v>3016</v>
      </c>
      <c r="D81" s="40" t="s">
        <v>563</v>
      </c>
      <c r="E81" s="43">
        <v>99</v>
      </c>
      <c r="F81" s="43">
        <v>32</v>
      </c>
      <c r="G81" s="43">
        <v>26.37</v>
      </c>
      <c r="H81" s="43">
        <v>6.38</v>
      </c>
      <c r="I81" s="43">
        <v>2.2799999999999998</v>
      </c>
      <c r="J81" s="40" t="s">
        <v>12</v>
      </c>
      <c r="K81" s="40" t="s">
        <v>522</v>
      </c>
    </row>
    <row r="82" spans="2:11">
      <c r="B82" s="47" t="s">
        <v>604</v>
      </c>
      <c r="E82" s="43"/>
      <c r="F82" s="43"/>
      <c r="G82" s="43"/>
      <c r="H82" s="43"/>
      <c r="I82" s="43"/>
    </row>
    <row r="83" spans="2:11">
      <c r="B83" s="40" t="s">
        <v>650</v>
      </c>
      <c r="C83" s="40">
        <v>2510</v>
      </c>
      <c r="D83" s="40" t="s">
        <v>564</v>
      </c>
      <c r="E83" s="43">
        <v>98.35</v>
      </c>
      <c r="F83" s="43">
        <v>46.5</v>
      </c>
      <c r="G83" s="43">
        <v>25.2</v>
      </c>
      <c r="H83" s="43">
        <v>6.67</v>
      </c>
      <c r="I83" s="43">
        <v>3</v>
      </c>
      <c r="J83" s="40" t="s">
        <v>12</v>
      </c>
      <c r="K83" s="40" t="s">
        <v>522</v>
      </c>
    </row>
    <row r="84" spans="2:11">
      <c r="B84" s="44" t="s">
        <v>584</v>
      </c>
      <c r="E84" s="43"/>
      <c r="F84" s="43"/>
      <c r="G84" s="43"/>
      <c r="H84" s="43"/>
      <c r="I84" s="43"/>
    </row>
    <row r="85" spans="2:11">
      <c r="B85" s="40" t="s">
        <v>651</v>
      </c>
      <c r="C85" s="40">
        <v>3006</v>
      </c>
      <c r="D85" s="40" t="s">
        <v>565</v>
      </c>
      <c r="E85" s="43">
        <v>91</v>
      </c>
      <c r="F85" s="43">
        <v>37</v>
      </c>
      <c r="G85" s="43">
        <v>23.65</v>
      </c>
      <c r="H85" s="43">
        <v>6.6</v>
      </c>
      <c r="I85" s="43">
        <v>2.9</v>
      </c>
      <c r="J85" s="40" t="s">
        <v>12</v>
      </c>
      <c r="K85" s="40" t="s">
        <v>522</v>
      </c>
    </row>
    <row r="86" spans="2:11">
      <c r="B86" s="44" t="s">
        <v>584</v>
      </c>
      <c r="E86" s="43"/>
      <c r="F86" s="43"/>
      <c r="G86" s="43"/>
      <c r="H86" s="43"/>
      <c r="I86" s="43"/>
    </row>
    <row r="87" spans="2:11">
      <c r="B87" s="40" t="s">
        <v>652</v>
      </c>
      <c r="C87" s="40">
        <v>3026</v>
      </c>
      <c r="D87" s="40" t="s">
        <v>566</v>
      </c>
      <c r="E87" s="43">
        <v>93</v>
      </c>
      <c r="F87" s="43">
        <v>43</v>
      </c>
      <c r="G87" s="43">
        <v>24</v>
      </c>
      <c r="H87" s="43">
        <v>6.84</v>
      </c>
      <c r="I87" s="43">
        <v>2.94</v>
      </c>
      <c r="J87" s="40" t="s">
        <v>12</v>
      </c>
      <c r="K87" s="40" t="s">
        <v>522</v>
      </c>
    </row>
    <row r="88" spans="2:11">
      <c r="B88" s="44" t="s">
        <v>584</v>
      </c>
      <c r="E88" s="43"/>
      <c r="F88" s="43"/>
      <c r="G88" s="43"/>
      <c r="H88" s="43"/>
      <c r="I88" s="43"/>
    </row>
    <row r="89" spans="2:11">
      <c r="B89" s="40" t="s">
        <v>653</v>
      </c>
      <c r="C89" s="40">
        <v>1913</v>
      </c>
      <c r="D89" s="40" t="s">
        <v>567</v>
      </c>
      <c r="E89" s="43">
        <v>89.25</v>
      </c>
      <c r="F89" s="43">
        <v>42.26</v>
      </c>
      <c r="G89" s="43">
        <v>22.56</v>
      </c>
      <c r="H89" s="43">
        <v>6.01</v>
      </c>
      <c r="I89" s="43">
        <v>3.05</v>
      </c>
      <c r="J89" s="40" t="s">
        <v>12</v>
      </c>
      <c r="K89" s="40" t="s">
        <v>522</v>
      </c>
    </row>
    <row r="90" spans="2:11">
      <c r="B90" s="44" t="s">
        <v>605</v>
      </c>
      <c r="E90" s="43"/>
      <c r="F90" s="43"/>
      <c r="G90" s="43"/>
      <c r="H90" s="43"/>
      <c r="I90" s="43"/>
    </row>
    <row r="91" spans="2:11">
      <c r="B91" s="40" t="s">
        <v>654</v>
      </c>
      <c r="C91" s="40">
        <v>2953</v>
      </c>
      <c r="D91" s="40" t="s">
        <v>568</v>
      </c>
      <c r="E91" s="43">
        <v>88</v>
      </c>
      <c r="F91" s="43">
        <v>39</v>
      </c>
      <c r="G91" s="43">
        <v>21.7</v>
      </c>
      <c r="H91" s="43">
        <v>6.3</v>
      </c>
      <c r="I91" s="43">
        <v>3.28</v>
      </c>
      <c r="J91" s="40" t="s">
        <v>12</v>
      </c>
      <c r="K91" s="40" t="s">
        <v>522</v>
      </c>
    </row>
    <row r="92" spans="2:11">
      <c r="B92" s="44" t="s">
        <v>606</v>
      </c>
      <c r="E92" s="43"/>
      <c r="F92" s="43"/>
      <c r="G92" s="43"/>
      <c r="H92" s="43"/>
      <c r="I92" s="43"/>
    </row>
    <row r="93" spans="2:11">
      <c r="B93" s="40" t="s">
        <v>655</v>
      </c>
      <c r="C93" s="40">
        <v>3073</v>
      </c>
      <c r="D93" s="40" t="s">
        <v>569</v>
      </c>
      <c r="E93" s="43">
        <v>86</v>
      </c>
      <c r="F93" s="43">
        <v>26</v>
      </c>
      <c r="G93" s="43">
        <v>23.8</v>
      </c>
      <c r="H93" s="43">
        <v>9</v>
      </c>
      <c r="I93" s="43">
        <v>1.9</v>
      </c>
      <c r="J93" s="40" t="s">
        <v>12</v>
      </c>
      <c r="K93" s="40" t="s">
        <v>522</v>
      </c>
    </row>
    <row r="94" spans="2:11">
      <c r="B94" s="44" t="s">
        <v>607</v>
      </c>
      <c r="E94" s="43"/>
      <c r="F94" s="43"/>
      <c r="G94" s="43"/>
      <c r="H94" s="43"/>
      <c r="I94" s="43"/>
    </row>
    <row r="95" spans="2:11">
      <c r="B95" s="40" t="s">
        <v>656</v>
      </c>
      <c r="C95" s="40">
        <v>2715</v>
      </c>
      <c r="D95" s="40" t="s">
        <v>570</v>
      </c>
      <c r="E95" s="43">
        <v>81.239999999999995</v>
      </c>
      <c r="F95" s="43">
        <v>50.44</v>
      </c>
      <c r="G95" s="43">
        <v>21</v>
      </c>
      <c r="H95" s="43">
        <v>4.41</v>
      </c>
      <c r="I95" s="43">
        <v>1.57</v>
      </c>
      <c r="J95" s="40" t="s">
        <v>130</v>
      </c>
      <c r="K95" s="40" t="s">
        <v>527</v>
      </c>
    </row>
    <row r="96" spans="2:11">
      <c r="B96" s="44" t="s">
        <v>584</v>
      </c>
      <c r="E96" s="43"/>
      <c r="F96" s="43"/>
      <c r="G96" s="43"/>
      <c r="H96" s="43"/>
      <c r="I96" s="43"/>
    </row>
    <row r="97" spans="2:11">
      <c r="B97" s="40" t="s">
        <v>657</v>
      </c>
      <c r="C97" s="40">
        <v>2360</v>
      </c>
      <c r="D97" s="40" t="s">
        <v>571</v>
      </c>
      <c r="E97" s="43">
        <v>77</v>
      </c>
      <c r="F97" s="43">
        <v>38</v>
      </c>
      <c r="G97" s="43">
        <v>0</v>
      </c>
      <c r="H97" s="43">
        <v>6</v>
      </c>
      <c r="I97" s="43">
        <v>2</v>
      </c>
      <c r="J97" s="40" t="s">
        <v>12</v>
      </c>
      <c r="K97" s="40" t="s">
        <v>522</v>
      </c>
    </row>
    <row r="98" spans="2:11">
      <c r="B98" s="44" t="s">
        <v>608</v>
      </c>
      <c r="E98" s="43"/>
      <c r="F98" s="43"/>
      <c r="G98" s="43"/>
      <c r="H98" s="43"/>
      <c r="I98" s="43"/>
    </row>
    <row r="99" spans="2:11">
      <c r="B99" s="40" t="s">
        <v>658</v>
      </c>
      <c r="C99" s="40">
        <v>2175</v>
      </c>
      <c r="D99" s="40" t="s">
        <v>572</v>
      </c>
      <c r="E99" s="43">
        <v>72.040000000000006</v>
      </c>
      <c r="F99" s="43">
        <v>25.34</v>
      </c>
      <c r="G99" s="43">
        <v>24.6</v>
      </c>
      <c r="H99" s="43">
        <v>6.75</v>
      </c>
      <c r="I99" s="43">
        <v>2</v>
      </c>
      <c r="J99" s="40" t="s">
        <v>130</v>
      </c>
      <c r="K99" s="40" t="s">
        <v>527</v>
      </c>
    </row>
    <row r="100" spans="2:11">
      <c r="B100" s="44" t="s">
        <v>609</v>
      </c>
      <c r="E100" s="43"/>
      <c r="F100" s="43"/>
      <c r="G100" s="43"/>
      <c r="H100" s="43"/>
      <c r="I100" s="43"/>
    </row>
    <row r="101" spans="2:11">
      <c r="B101" s="40" t="s">
        <v>659</v>
      </c>
      <c r="C101" s="40">
        <v>2385</v>
      </c>
      <c r="D101" s="40" t="s">
        <v>573</v>
      </c>
      <c r="E101" s="43">
        <v>64.58</v>
      </c>
      <c r="F101" s="43">
        <v>43.94</v>
      </c>
      <c r="G101" s="43">
        <v>18.28</v>
      </c>
      <c r="H101" s="43">
        <v>6.09</v>
      </c>
      <c r="I101" s="43">
        <v>3.38</v>
      </c>
      <c r="J101" s="40" t="s">
        <v>12</v>
      </c>
      <c r="K101" s="40" t="s">
        <v>522</v>
      </c>
    </row>
    <row r="102" spans="2:11" ht="18.75" customHeight="1">
      <c r="B102" s="44"/>
      <c r="C102" s="45" t="s">
        <v>574</v>
      </c>
      <c r="E102" s="46">
        <f>E9+E11+E13+E15+E17+E21+E25+E31+E33+E35+E37+E41+E43+E45+E47+E49+E51+E53+E55+E57+E59+E61+E63+E65+E67+E69+E71+E73+E75+E77+E79+E81+E83+E85+E87+E89+E91+E93+E95+E97+E99+E101</f>
        <v>14409.680000000002</v>
      </c>
      <c r="F102" s="46">
        <f t="shared" ref="F102:I102" si="1">F9+F11+F13+F15+F17+F21+F25+F31+F33+F35+F37+F41+F43+F45+F47+F49+F51+F53+F55+F57+F59+F61+F63+F65+F67+F69+F71+F73+F75+F77+F79+F81+F83+F85+F87+F89+F91+F93+F95+F97+F99+F101</f>
        <v>5831.2199999999993</v>
      </c>
      <c r="G102" s="46">
        <f t="shared" si="1"/>
        <v>1679.18</v>
      </c>
      <c r="H102" s="46">
        <f t="shared" si="1"/>
        <v>407.99000000000007</v>
      </c>
      <c r="I102" s="46">
        <f t="shared" si="1"/>
        <v>153.60000000000002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Q30"/>
  <sheetViews>
    <sheetView showGridLines="0" zoomScaleNormal="100" workbookViewId="0">
      <selection activeCell="K14" sqref="K14"/>
    </sheetView>
  </sheetViews>
  <sheetFormatPr baseColWidth="10" defaultColWidth="10.140625" defaultRowHeight="13"/>
  <cols>
    <col min="1" max="1" width="4" style="2" customWidth="1"/>
    <col min="2" max="2" width="17" style="2" customWidth="1"/>
    <col min="3" max="3" width="14.42578125" style="2" bestFit="1" customWidth="1"/>
    <col min="4" max="4" width="17" style="2" customWidth="1"/>
    <col min="5" max="5" width="5" style="2" customWidth="1"/>
    <col min="6" max="8" width="17" style="2" customWidth="1"/>
    <col min="9" max="9" width="1.85546875" style="2" customWidth="1"/>
    <col min="10" max="256" width="10.140625" style="2"/>
    <col min="257" max="257" width="10.140625" style="2" customWidth="1"/>
    <col min="258" max="258" width="23.85546875" style="2" customWidth="1"/>
    <col min="259" max="259" width="10.42578125" style="2" customWidth="1"/>
    <col min="260" max="260" width="12.85546875" style="2" customWidth="1"/>
    <col min="261" max="261" width="9.140625" style="2" customWidth="1"/>
    <col min="262" max="262" width="20.85546875" style="2" customWidth="1"/>
    <col min="263" max="263" width="12.5703125" style="2" customWidth="1"/>
    <col min="264" max="264" width="12.140625" style="2" customWidth="1"/>
    <col min="265" max="265" width="1.85546875" style="2" customWidth="1"/>
    <col min="266" max="512" width="10.140625" style="2"/>
    <col min="513" max="513" width="10.140625" style="2" customWidth="1"/>
    <col min="514" max="514" width="23.85546875" style="2" customWidth="1"/>
    <col min="515" max="515" width="10.42578125" style="2" customWidth="1"/>
    <col min="516" max="516" width="12.85546875" style="2" customWidth="1"/>
    <col min="517" max="517" width="9.140625" style="2" customWidth="1"/>
    <col min="518" max="518" width="20.85546875" style="2" customWidth="1"/>
    <col min="519" max="519" width="12.5703125" style="2" customWidth="1"/>
    <col min="520" max="520" width="12.140625" style="2" customWidth="1"/>
    <col min="521" max="521" width="1.85546875" style="2" customWidth="1"/>
    <col min="522" max="768" width="10.140625" style="2"/>
    <col min="769" max="769" width="10.140625" style="2" customWidth="1"/>
    <col min="770" max="770" width="23.85546875" style="2" customWidth="1"/>
    <col min="771" max="771" width="10.42578125" style="2" customWidth="1"/>
    <col min="772" max="772" width="12.85546875" style="2" customWidth="1"/>
    <col min="773" max="773" width="9.140625" style="2" customWidth="1"/>
    <col min="774" max="774" width="20.85546875" style="2" customWidth="1"/>
    <col min="775" max="775" width="12.5703125" style="2" customWidth="1"/>
    <col min="776" max="776" width="12.140625" style="2" customWidth="1"/>
    <col min="777" max="777" width="1.85546875" style="2" customWidth="1"/>
    <col min="778" max="1024" width="10.140625" style="2"/>
    <col min="1025" max="1025" width="10.140625" style="2" customWidth="1"/>
    <col min="1026" max="1026" width="23.85546875" style="2" customWidth="1"/>
    <col min="1027" max="1027" width="10.42578125" style="2" customWidth="1"/>
    <col min="1028" max="1028" width="12.85546875" style="2" customWidth="1"/>
    <col min="1029" max="1029" width="9.140625" style="2" customWidth="1"/>
    <col min="1030" max="1030" width="20.85546875" style="2" customWidth="1"/>
    <col min="1031" max="1031" width="12.5703125" style="2" customWidth="1"/>
    <col min="1032" max="1032" width="12.140625" style="2" customWidth="1"/>
    <col min="1033" max="1033" width="1.85546875" style="2" customWidth="1"/>
    <col min="1034" max="1280" width="10.140625" style="2"/>
    <col min="1281" max="1281" width="10.140625" style="2" customWidth="1"/>
    <col min="1282" max="1282" width="23.85546875" style="2" customWidth="1"/>
    <col min="1283" max="1283" width="10.42578125" style="2" customWidth="1"/>
    <col min="1284" max="1284" width="12.85546875" style="2" customWidth="1"/>
    <col min="1285" max="1285" width="9.140625" style="2" customWidth="1"/>
    <col min="1286" max="1286" width="20.85546875" style="2" customWidth="1"/>
    <col min="1287" max="1287" width="12.5703125" style="2" customWidth="1"/>
    <col min="1288" max="1288" width="12.140625" style="2" customWidth="1"/>
    <col min="1289" max="1289" width="1.85546875" style="2" customWidth="1"/>
    <col min="1290" max="1536" width="10.140625" style="2"/>
    <col min="1537" max="1537" width="10.140625" style="2" customWidth="1"/>
    <col min="1538" max="1538" width="23.85546875" style="2" customWidth="1"/>
    <col min="1539" max="1539" width="10.42578125" style="2" customWidth="1"/>
    <col min="1540" max="1540" width="12.85546875" style="2" customWidth="1"/>
    <col min="1541" max="1541" width="9.140625" style="2" customWidth="1"/>
    <col min="1542" max="1542" width="20.85546875" style="2" customWidth="1"/>
    <col min="1543" max="1543" width="12.5703125" style="2" customWidth="1"/>
    <col min="1544" max="1544" width="12.140625" style="2" customWidth="1"/>
    <col min="1545" max="1545" width="1.85546875" style="2" customWidth="1"/>
    <col min="1546" max="1792" width="10.140625" style="2"/>
    <col min="1793" max="1793" width="10.140625" style="2" customWidth="1"/>
    <col min="1794" max="1794" width="23.85546875" style="2" customWidth="1"/>
    <col min="1795" max="1795" width="10.42578125" style="2" customWidth="1"/>
    <col min="1796" max="1796" width="12.85546875" style="2" customWidth="1"/>
    <col min="1797" max="1797" width="9.140625" style="2" customWidth="1"/>
    <col min="1798" max="1798" width="20.85546875" style="2" customWidth="1"/>
    <col min="1799" max="1799" width="12.5703125" style="2" customWidth="1"/>
    <col min="1800" max="1800" width="12.140625" style="2" customWidth="1"/>
    <col min="1801" max="1801" width="1.85546875" style="2" customWidth="1"/>
    <col min="1802" max="2048" width="10.140625" style="2"/>
    <col min="2049" max="2049" width="10.140625" style="2" customWidth="1"/>
    <col min="2050" max="2050" width="23.85546875" style="2" customWidth="1"/>
    <col min="2051" max="2051" width="10.42578125" style="2" customWidth="1"/>
    <col min="2052" max="2052" width="12.85546875" style="2" customWidth="1"/>
    <col min="2053" max="2053" width="9.140625" style="2" customWidth="1"/>
    <col min="2054" max="2054" width="20.85546875" style="2" customWidth="1"/>
    <col min="2055" max="2055" width="12.5703125" style="2" customWidth="1"/>
    <col min="2056" max="2056" width="12.140625" style="2" customWidth="1"/>
    <col min="2057" max="2057" width="1.85546875" style="2" customWidth="1"/>
    <col min="2058" max="2304" width="10.140625" style="2"/>
    <col min="2305" max="2305" width="10.140625" style="2" customWidth="1"/>
    <col min="2306" max="2306" width="23.85546875" style="2" customWidth="1"/>
    <col min="2307" max="2307" width="10.42578125" style="2" customWidth="1"/>
    <col min="2308" max="2308" width="12.85546875" style="2" customWidth="1"/>
    <col min="2309" max="2309" width="9.140625" style="2" customWidth="1"/>
    <col min="2310" max="2310" width="20.85546875" style="2" customWidth="1"/>
    <col min="2311" max="2311" width="12.5703125" style="2" customWidth="1"/>
    <col min="2312" max="2312" width="12.140625" style="2" customWidth="1"/>
    <col min="2313" max="2313" width="1.85546875" style="2" customWidth="1"/>
    <col min="2314" max="2560" width="10.140625" style="2"/>
    <col min="2561" max="2561" width="10.140625" style="2" customWidth="1"/>
    <col min="2562" max="2562" width="23.85546875" style="2" customWidth="1"/>
    <col min="2563" max="2563" width="10.42578125" style="2" customWidth="1"/>
    <col min="2564" max="2564" width="12.85546875" style="2" customWidth="1"/>
    <col min="2565" max="2565" width="9.140625" style="2" customWidth="1"/>
    <col min="2566" max="2566" width="20.85546875" style="2" customWidth="1"/>
    <col min="2567" max="2567" width="12.5703125" style="2" customWidth="1"/>
    <col min="2568" max="2568" width="12.140625" style="2" customWidth="1"/>
    <col min="2569" max="2569" width="1.85546875" style="2" customWidth="1"/>
    <col min="2570" max="2816" width="10.140625" style="2"/>
    <col min="2817" max="2817" width="10.140625" style="2" customWidth="1"/>
    <col min="2818" max="2818" width="23.85546875" style="2" customWidth="1"/>
    <col min="2819" max="2819" width="10.42578125" style="2" customWidth="1"/>
    <col min="2820" max="2820" width="12.85546875" style="2" customWidth="1"/>
    <col min="2821" max="2821" width="9.140625" style="2" customWidth="1"/>
    <col min="2822" max="2822" width="20.85546875" style="2" customWidth="1"/>
    <col min="2823" max="2823" width="12.5703125" style="2" customWidth="1"/>
    <col min="2824" max="2824" width="12.140625" style="2" customWidth="1"/>
    <col min="2825" max="2825" width="1.85546875" style="2" customWidth="1"/>
    <col min="2826" max="3072" width="10.140625" style="2"/>
    <col min="3073" max="3073" width="10.140625" style="2" customWidth="1"/>
    <col min="3074" max="3074" width="23.85546875" style="2" customWidth="1"/>
    <col min="3075" max="3075" width="10.42578125" style="2" customWidth="1"/>
    <col min="3076" max="3076" width="12.85546875" style="2" customWidth="1"/>
    <col min="3077" max="3077" width="9.140625" style="2" customWidth="1"/>
    <col min="3078" max="3078" width="20.85546875" style="2" customWidth="1"/>
    <col min="3079" max="3079" width="12.5703125" style="2" customWidth="1"/>
    <col min="3080" max="3080" width="12.140625" style="2" customWidth="1"/>
    <col min="3081" max="3081" width="1.85546875" style="2" customWidth="1"/>
    <col min="3082" max="3328" width="10.140625" style="2"/>
    <col min="3329" max="3329" width="10.140625" style="2" customWidth="1"/>
    <col min="3330" max="3330" width="23.85546875" style="2" customWidth="1"/>
    <col min="3331" max="3331" width="10.42578125" style="2" customWidth="1"/>
    <col min="3332" max="3332" width="12.85546875" style="2" customWidth="1"/>
    <col min="3333" max="3333" width="9.140625" style="2" customWidth="1"/>
    <col min="3334" max="3334" width="20.85546875" style="2" customWidth="1"/>
    <col min="3335" max="3335" width="12.5703125" style="2" customWidth="1"/>
    <col min="3336" max="3336" width="12.140625" style="2" customWidth="1"/>
    <col min="3337" max="3337" width="1.85546875" style="2" customWidth="1"/>
    <col min="3338" max="3584" width="10.140625" style="2"/>
    <col min="3585" max="3585" width="10.140625" style="2" customWidth="1"/>
    <col min="3586" max="3586" width="23.85546875" style="2" customWidth="1"/>
    <col min="3587" max="3587" width="10.42578125" style="2" customWidth="1"/>
    <col min="3588" max="3588" width="12.85546875" style="2" customWidth="1"/>
    <col min="3589" max="3589" width="9.140625" style="2" customWidth="1"/>
    <col min="3590" max="3590" width="20.85546875" style="2" customWidth="1"/>
    <col min="3591" max="3591" width="12.5703125" style="2" customWidth="1"/>
    <col min="3592" max="3592" width="12.140625" style="2" customWidth="1"/>
    <col min="3593" max="3593" width="1.85546875" style="2" customWidth="1"/>
    <col min="3594" max="3840" width="10.140625" style="2"/>
    <col min="3841" max="3841" width="10.140625" style="2" customWidth="1"/>
    <col min="3842" max="3842" width="23.85546875" style="2" customWidth="1"/>
    <col min="3843" max="3843" width="10.42578125" style="2" customWidth="1"/>
    <col min="3844" max="3844" width="12.85546875" style="2" customWidth="1"/>
    <col min="3845" max="3845" width="9.140625" style="2" customWidth="1"/>
    <col min="3846" max="3846" width="20.85546875" style="2" customWidth="1"/>
    <col min="3847" max="3847" width="12.5703125" style="2" customWidth="1"/>
    <col min="3848" max="3848" width="12.140625" style="2" customWidth="1"/>
    <col min="3849" max="3849" width="1.85546875" style="2" customWidth="1"/>
    <col min="3850" max="4096" width="10.140625" style="2"/>
    <col min="4097" max="4097" width="10.140625" style="2" customWidth="1"/>
    <col min="4098" max="4098" width="23.85546875" style="2" customWidth="1"/>
    <col min="4099" max="4099" width="10.42578125" style="2" customWidth="1"/>
    <col min="4100" max="4100" width="12.85546875" style="2" customWidth="1"/>
    <col min="4101" max="4101" width="9.140625" style="2" customWidth="1"/>
    <col min="4102" max="4102" width="20.85546875" style="2" customWidth="1"/>
    <col min="4103" max="4103" width="12.5703125" style="2" customWidth="1"/>
    <col min="4104" max="4104" width="12.140625" style="2" customWidth="1"/>
    <col min="4105" max="4105" width="1.85546875" style="2" customWidth="1"/>
    <col min="4106" max="4352" width="10.140625" style="2"/>
    <col min="4353" max="4353" width="10.140625" style="2" customWidth="1"/>
    <col min="4354" max="4354" width="23.85546875" style="2" customWidth="1"/>
    <col min="4355" max="4355" width="10.42578125" style="2" customWidth="1"/>
    <col min="4356" max="4356" width="12.85546875" style="2" customWidth="1"/>
    <col min="4357" max="4357" width="9.140625" style="2" customWidth="1"/>
    <col min="4358" max="4358" width="20.85546875" style="2" customWidth="1"/>
    <col min="4359" max="4359" width="12.5703125" style="2" customWidth="1"/>
    <col min="4360" max="4360" width="12.140625" style="2" customWidth="1"/>
    <col min="4361" max="4361" width="1.85546875" style="2" customWidth="1"/>
    <col min="4362" max="4608" width="10.140625" style="2"/>
    <col min="4609" max="4609" width="10.140625" style="2" customWidth="1"/>
    <col min="4610" max="4610" width="23.85546875" style="2" customWidth="1"/>
    <col min="4611" max="4611" width="10.42578125" style="2" customWidth="1"/>
    <col min="4612" max="4612" width="12.85546875" style="2" customWidth="1"/>
    <col min="4613" max="4613" width="9.140625" style="2" customWidth="1"/>
    <col min="4614" max="4614" width="20.85546875" style="2" customWidth="1"/>
    <col min="4615" max="4615" width="12.5703125" style="2" customWidth="1"/>
    <col min="4616" max="4616" width="12.140625" style="2" customWidth="1"/>
    <col min="4617" max="4617" width="1.85546875" style="2" customWidth="1"/>
    <col min="4618" max="4864" width="10.140625" style="2"/>
    <col min="4865" max="4865" width="10.140625" style="2" customWidth="1"/>
    <col min="4866" max="4866" width="23.85546875" style="2" customWidth="1"/>
    <col min="4867" max="4867" width="10.42578125" style="2" customWidth="1"/>
    <col min="4868" max="4868" width="12.85546875" style="2" customWidth="1"/>
    <col min="4869" max="4869" width="9.140625" style="2" customWidth="1"/>
    <col min="4870" max="4870" width="20.85546875" style="2" customWidth="1"/>
    <col min="4871" max="4871" width="12.5703125" style="2" customWidth="1"/>
    <col min="4872" max="4872" width="12.140625" style="2" customWidth="1"/>
    <col min="4873" max="4873" width="1.85546875" style="2" customWidth="1"/>
    <col min="4874" max="5120" width="10.140625" style="2"/>
    <col min="5121" max="5121" width="10.140625" style="2" customWidth="1"/>
    <col min="5122" max="5122" width="23.85546875" style="2" customWidth="1"/>
    <col min="5123" max="5123" width="10.42578125" style="2" customWidth="1"/>
    <col min="5124" max="5124" width="12.85546875" style="2" customWidth="1"/>
    <col min="5125" max="5125" width="9.140625" style="2" customWidth="1"/>
    <col min="5126" max="5126" width="20.85546875" style="2" customWidth="1"/>
    <col min="5127" max="5127" width="12.5703125" style="2" customWidth="1"/>
    <col min="5128" max="5128" width="12.140625" style="2" customWidth="1"/>
    <col min="5129" max="5129" width="1.85546875" style="2" customWidth="1"/>
    <col min="5130" max="5376" width="10.140625" style="2"/>
    <col min="5377" max="5377" width="10.140625" style="2" customWidth="1"/>
    <col min="5378" max="5378" width="23.85546875" style="2" customWidth="1"/>
    <col min="5379" max="5379" width="10.42578125" style="2" customWidth="1"/>
    <col min="5380" max="5380" width="12.85546875" style="2" customWidth="1"/>
    <col min="5381" max="5381" width="9.140625" style="2" customWidth="1"/>
    <col min="5382" max="5382" width="20.85546875" style="2" customWidth="1"/>
    <col min="5383" max="5383" width="12.5703125" style="2" customWidth="1"/>
    <col min="5384" max="5384" width="12.140625" style="2" customWidth="1"/>
    <col min="5385" max="5385" width="1.85546875" style="2" customWidth="1"/>
    <col min="5386" max="5632" width="10.140625" style="2"/>
    <col min="5633" max="5633" width="10.140625" style="2" customWidth="1"/>
    <col min="5634" max="5634" width="23.85546875" style="2" customWidth="1"/>
    <col min="5635" max="5635" width="10.42578125" style="2" customWidth="1"/>
    <col min="5636" max="5636" width="12.85546875" style="2" customWidth="1"/>
    <col min="5637" max="5637" width="9.140625" style="2" customWidth="1"/>
    <col min="5638" max="5638" width="20.85546875" style="2" customWidth="1"/>
    <col min="5639" max="5639" width="12.5703125" style="2" customWidth="1"/>
    <col min="5640" max="5640" width="12.140625" style="2" customWidth="1"/>
    <col min="5641" max="5641" width="1.85546875" style="2" customWidth="1"/>
    <col min="5642" max="5888" width="10.140625" style="2"/>
    <col min="5889" max="5889" width="10.140625" style="2" customWidth="1"/>
    <col min="5890" max="5890" width="23.85546875" style="2" customWidth="1"/>
    <col min="5891" max="5891" width="10.42578125" style="2" customWidth="1"/>
    <col min="5892" max="5892" width="12.85546875" style="2" customWidth="1"/>
    <col min="5893" max="5893" width="9.140625" style="2" customWidth="1"/>
    <col min="5894" max="5894" width="20.85546875" style="2" customWidth="1"/>
    <col min="5895" max="5895" width="12.5703125" style="2" customWidth="1"/>
    <col min="5896" max="5896" width="12.140625" style="2" customWidth="1"/>
    <col min="5897" max="5897" width="1.85546875" style="2" customWidth="1"/>
    <col min="5898" max="6144" width="10.140625" style="2"/>
    <col min="6145" max="6145" width="10.140625" style="2" customWidth="1"/>
    <col min="6146" max="6146" width="23.85546875" style="2" customWidth="1"/>
    <col min="6147" max="6147" width="10.42578125" style="2" customWidth="1"/>
    <col min="6148" max="6148" width="12.85546875" style="2" customWidth="1"/>
    <col min="6149" max="6149" width="9.140625" style="2" customWidth="1"/>
    <col min="6150" max="6150" width="20.85546875" style="2" customWidth="1"/>
    <col min="6151" max="6151" width="12.5703125" style="2" customWidth="1"/>
    <col min="6152" max="6152" width="12.140625" style="2" customWidth="1"/>
    <col min="6153" max="6153" width="1.85546875" style="2" customWidth="1"/>
    <col min="6154" max="6400" width="10.140625" style="2"/>
    <col min="6401" max="6401" width="10.140625" style="2" customWidth="1"/>
    <col min="6402" max="6402" width="23.85546875" style="2" customWidth="1"/>
    <col min="6403" max="6403" width="10.42578125" style="2" customWidth="1"/>
    <col min="6404" max="6404" width="12.85546875" style="2" customWidth="1"/>
    <col min="6405" max="6405" width="9.140625" style="2" customWidth="1"/>
    <col min="6406" max="6406" width="20.85546875" style="2" customWidth="1"/>
    <col min="6407" max="6407" width="12.5703125" style="2" customWidth="1"/>
    <col min="6408" max="6408" width="12.140625" style="2" customWidth="1"/>
    <col min="6409" max="6409" width="1.85546875" style="2" customWidth="1"/>
    <col min="6410" max="6656" width="10.140625" style="2"/>
    <col min="6657" max="6657" width="10.140625" style="2" customWidth="1"/>
    <col min="6658" max="6658" width="23.85546875" style="2" customWidth="1"/>
    <col min="6659" max="6659" width="10.42578125" style="2" customWidth="1"/>
    <col min="6660" max="6660" width="12.85546875" style="2" customWidth="1"/>
    <col min="6661" max="6661" width="9.140625" style="2" customWidth="1"/>
    <col min="6662" max="6662" width="20.85546875" style="2" customWidth="1"/>
    <col min="6663" max="6663" width="12.5703125" style="2" customWidth="1"/>
    <col min="6664" max="6664" width="12.140625" style="2" customWidth="1"/>
    <col min="6665" max="6665" width="1.85546875" style="2" customWidth="1"/>
    <col min="6666" max="6912" width="10.140625" style="2"/>
    <col min="6913" max="6913" width="10.140625" style="2" customWidth="1"/>
    <col min="6914" max="6914" width="23.85546875" style="2" customWidth="1"/>
    <col min="6915" max="6915" width="10.42578125" style="2" customWidth="1"/>
    <col min="6916" max="6916" width="12.85546875" style="2" customWidth="1"/>
    <col min="6917" max="6917" width="9.140625" style="2" customWidth="1"/>
    <col min="6918" max="6918" width="20.85546875" style="2" customWidth="1"/>
    <col min="6919" max="6919" width="12.5703125" style="2" customWidth="1"/>
    <col min="6920" max="6920" width="12.140625" style="2" customWidth="1"/>
    <col min="6921" max="6921" width="1.85546875" style="2" customWidth="1"/>
    <col min="6922" max="7168" width="10.140625" style="2"/>
    <col min="7169" max="7169" width="10.140625" style="2" customWidth="1"/>
    <col min="7170" max="7170" width="23.85546875" style="2" customWidth="1"/>
    <col min="7171" max="7171" width="10.42578125" style="2" customWidth="1"/>
    <col min="7172" max="7172" width="12.85546875" style="2" customWidth="1"/>
    <col min="7173" max="7173" width="9.140625" style="2" customWidth="1"/>
    <col min="7174" max="7174" width="20.85546875" style="2" customWidth="1"/>
    <col min="7175" max="7175" width="12.5703125" style="2" customWidth="1"/>
    <col min="7176" max="7176" width="12.140625" style="2" customWidth="1"/>
    <col min="7177" max="7177" width="1.85546875" style="2" customWidth="1"/>
    <col min="7178" max="7424" width="10.140625" style="2"/>
    <col min="7425" max="7425" width="10.140625" style="2" customWidth="1"/>
    <col min="7426" max="7426" width="23.85546875" style="2" customWidth="1"/>
    <col min="7427" max="7427" width="10.42578125" style="2" customWidth="1"/>
    <col min="7428" max="7428" width="12.85546875" style="2" customWidth="1"/>
    <col min="7429" max="7429" width="9.140625" style="2" customWidth="1"/>
    <col min="7430" max="7430" width="20.85546875" style="2" customWidth="1"/>
    <col min="7431" max="7431" width="12.5703125" style="2" customWidth="1"/>
    <col min="7432" max="7432" width="12.140625" style="2" customWidth="1"/>
    <col min="7433" max="7433" width="1.85546875" style="2" customWidth="1"/>
    <col min="7434" max="7680" width="10.140625" style="2"/>
    <col min="7681" max="7681" width="10.140625" style="2" customWidth="1"/>
    <col min="7682" max="7682" width="23.85546875" style="2" customWidth="1"/>
    <col min="7683" max="7683" width="10.42578125" style="2" customWidth="1"/>
    <col min="7684" max="7684" width="12.85546875" style="2" customWidth="1"/>
    <col min="7685" max="7685" width="9.140625" style="2" customWidth="1"/>
    <col min="7686" max="7686" width="20.85546875" style="2" customWidth="1"/>
    <col min="7687" max="7687" width="12.5703125" style="2" customWidth="1"/>
    <col min="7688" max="7688" width="12.140625" style="2" customWidth="1"/>
    <col min="7689" max="7689" width="1.85546875" style="2" customWidth="1"/>
    <col min="7690" max="7936" width="10.140625" style="2"/>
    <col min="7937" max="7937" width="10.140625" style="2" customWidth="1"/>
    <col min="7938" max="7938" width="23.85546875" style="2" customWidth="1"/>
    <col min="7939" max="7939" width="10.42578125" style="2" customWidth="1"/>
    <col min="7940" max="7940" width="12.85546875" style="2" customWidth="1"/>
    <col min="7941" max="7941" width="9.140625" style="2" customWidth="1"/>
    <col min="7942" max="7942" width="20.85546875" style="2" customWidth="1"/>
    <col min="7943" max="7943" width="12.5703125" style="2" customWidth="1"/>
    <col min="7944" max="7944" width="12.140625" style="2" customWidth="1"/>
    <col min="7945" max="7945" width="1.85546875" style="2" customWidth="1"/>
    <col min="7946" max="8192" width="10.140625" style="2"/>
    <col min="8193" max="8193" width="10.140625" style="2" customWidth="1"/>
    <col min="8194" max="8194" width="23.85546875" style="2" customWidth="1"/>
    <col min="8195" max="8195" width="10.42578125" style="2" customWidth="1"/>
    <col min="8196" max="8196" width="12.85546875" style="2" customWidth="1"/>
    <col min="8197" max="8197" width="9.140625" style="2" customWidth="1"/>
    <col min="8198" max="8198" width="20.85546875" style="2" customWidth="1"/>
    <col min="8199" max="8199" width="12.5703125" style="2" customWidth="1"/>
    <col min="8200" max="8200" width="12.140625" style="2" customWidth="1"/>
    <col min="8201" max="8201" width="1.85546875" style="2" customWidth="1"/>
    <col min="8202" max="8448" width="10.140625" style="2"/>
    <col min="8449" max="8449" width="10.140625" style="2" customWidth="1"/>
    <col min="8450" max="8450" width="23.85546875" style="2" customWidth="1"/>
    <col min="8451" max="8451" width="10.42578125" style="2" customWidth="1"/>
    <col min="8452" max="8452" width="12.85546875" style="2" customWidth="1"/>
    <col min="8453" max="8453" width="9.140625" style="2" customWidth="1"/>
    <col min="8454" max="8454" width="20.85546875" style="2" customWidth="1"/>
    <col min="8455" max="8455" width="12.5703125" style="2" customWidth="1"/>
    <col min="8456" max="8456" width="12.140625" style="2" customWidth="1"/>
    <col min="8457" max="8457" width="1.85546875" style="2" customWidth="1"/>
    <col min="8458" max="8704" width="10.140625" style="2"/>
    <col min="8705" max="8705" width="10.140625" style="2" customWidth="1"/>
    <col min="8706" max="8706" width="23.85546875" style="2" customWidth="1"/>
    <col min="8707" max="8707" width="10.42578125" style="2" customWidth="1"/>
    <col min="8708" max="8708" width="12.85546875" style="2" customWidth="1"/>
    <col min="8709" max="8709" width="9.140625" style="2" customWidth="1"/>
    <col min="8710" max="8710" width="20.85546875" style="2" customWidth="1"/>
    <col min="8711" max="8711" width="12.5703125" style="2" customWidth="1"/>
    <col min="8712" max="8712" width="12.140625" style="2" customWidth="1"/>
    <col min="8713" max="8713" width="1.85546875" style="2" customWidth="1"/>
    <col min="8714" max="8960" width="10.140625" style="2"/>
    <col min="8961" max="8961" width="10.140625" style="2" customWidth="1"/>
    <col min="8962" max="8962" width="23.85546875" style="2" customWidth="1"/>
    <col min="8963" max="8963" width="10.42578125" style="2" customWidth="1"/>
    <col min="8964" max="8964" width="12.85546875" style="2" customWidth="1"/>
    <col min="8965" max="8965" width="9.140625" style="2" customWidth="1"/>
    <col min="8966" max="8966" width="20.85546875" style="2" customWidth="1"/>
    <col min="8967" max="8967" width="12.5703125" style="2" customWidth="1"/>
    <col min="8968" max="8968" width="12.140625" style="2" customWidth="1"/>
    <col min="8969" max="8969" width="1.85546875" style="2" customWidth="1"/>
    <col min="8970" max="9216" width="10.140625" style="2"/>
    <col min="9217" max="9217" width="10.140625" style="2" customWidth="1"/>
    <col min="9218" max="9218" width="23.85546875" style="2" customWidth="1"/>
    <col min="9219" max="9219" width="10.42578125" style="2" customWidth="1"/>
    <col min="9220" max="9220" width="12.85546875" style="2" customWidth="1"/>
    <col min="9221" max="9221" width="9.140625" style="2" customWidth="1"/>
    <col min="9222" max="9222" width="20.85546875" style="2" customWidth="1"/>
    <col min="9223" max="9223" width="12.5703125" style="2" customWidth="1"/>
    <col min="9224" max="9224" width="12.140625" style="2" customWidth="1"/>
    <col min="9225" max="9225" width="1.85546875" style="2" customWidth="1"/>
    <col min="9226" max="9472" width="10.140625" style="2"/>
    <col min="9473" max="9473" width="10.140625" style="2" customWidth="1"/>
    <col min="9474" max="9474" width="23.85546875" style="2" customWidth="1"/>
    <col min="9475" max="9475" width="10.42578125" style="2" customWidth="1"/>
    <col min="9476" max="9476" width="12.85546875" style="2" customWidth="1"/>
    <col min="9477" max="9477" width="9.140625" style="2" customWidth="1"/>
    <col min="9478" max="9478" width="20.85546875" style="2" customWidth="1"/>
    <col min="9479" max="9479" width="12.5703125" style="2" customWidth="1"/>
    <col min="9480" max="9480" width="12.140625" style="2" customWidth="1"/>
    <col min="9481" max="9481" width="1.85546875" style="2" customWidth="1"/>
    <col min="9482" max="9728" width="10.140625" style="2"/>
    <col min="9729" max="9729" width="10.140625" style="2" customWidth="1"/>
    <col min="9730" max="9730" width="23.85546875" style="2" customWidth="1"/>
    <col min="9731" max="9731" width="10.42578125" style="2" customWidth="1"/>
    <col min="9732" max="9732" width="12.85546875" style="2" customWidth="1"/>
    <col min="9733" max="9733" width="9.140625" style="2" customWidth="1"/>
    <col min="9734" max="9734" width="20.85546875" style="2" customWidth="1"/>
    <col min="9735" max="9735" width="12.5703125" style="2" customWidth="1"/>
    <col min="9736" max="9736" width="12.140625" style="2" customWidth="1"/>
    <col min="9737" max="9737" width="1.85546875" style="2" customWidth="1"/>
    <col min="9738" max="9984" width="10.140625" style="2"/>
    <col min="9985" max="9985" width="10.140625" style="2" customWidth="1"/>
    <col min="9986" max="9986" width="23.85546875" style="2" customWidth="1"/>
    <col min="9987" max="9987" width="10.42578125" style="2" customWidth="1"/>
    <col min="9988" max="9988" width="12.85546875" style="2" customWidth="1"/>
    <col min="9989" max="9989" width="9.140625" style="2" customWidth="1"/>
    <col min="9990" max="9990" width="20.85546875" style="2" customWidth="1"/>
    <col min="9991" max="9991" width="12.5703125" style="2" customWidth="1"/>
    <col min="9992" max="9992" width="12.140625" style="2" customWidth="1"/>
    <col min="9993" max="9993" width="1.85546875" style="2" customWidth="1"/>
    <col min="9994" max="10240" width="10.140625" style="2"/>
    <col min="10241" max="10241" width="10.140625" style="2" customWidth="1"/>
    <col min="10242" max="10242" width="23.85546875" style="2" customWidth="1"/>
    <col min="10243" max="10243" width="10.42578125" style="2" customWidth="1"/>
    <col min="10244" max="10244" width="12.85546875" style="2" customWidth="1"/>
    <col min="10245" max="10245" width="9.140625" style="2" customWidth="1"/>
    <col min="10246" max="10246" width="20.85546875" style="2" customWidth="1"/>
    <col min="10247" max="10247" width="12.5703125" style="2" customWidth="1"/>
    <col min="10248" max="10248" width="12.140625" style="2" customWidth="1"/>
    <col min="10249" max="10249" width="1.85546875" style="2" customWidth="1"/>
    <col min="10250" max="10496" width="10.140625" style="2"/>
    <col min="10497" max="10497" width="10.140625" style="2" customWidth="1"/>
    <col min="10498" max="10498" width="23.85546875" style="2" customWidth="1"/>
    <col min="10499" max="10499" width="10.42578125" style="2" customWidth="1"/>
    <col min="10500" max="10500" width="12.85546875" style="2" customWidth="1"/>
    <col min="10501" max="10501" width="9.140625" style="2" customWidth="1"/>
    <col min="10502" max="10502" width="20.85546875" style="2" customWidth="1"/>
    <col min="10503" max="10503" width="12.5703125" style="2" customWidth="1"/>
    <col min="10504" max="10504" width="12.140625" style="2" customWidth="1"/>
    <col min="10505" max="10505" width="1.85546875" style="2" customWidth="1"/>
    <col min="10506" max="10752" width="10.140625" style="2"/>
    <col min="10753" max="10753" width="10.140625" style="2" customWidth="1"/>
    <col min="10754" max="10754" width="23.85546875" style="2" customWidth="1"/>
    <col min="10755" max="10755" width="10.42578125" style="2" customWidth="1"/>
    <col min="10756" max="10756" width="12.85546875" style="2" customWidth="1"/>
    <col min="10757" max="10757" width="9.140625" style="2" customWidth="1"/>
    <col min="10758" max="10758" width="20.85546875" style="2" customWidth="1"/>
    <col min="10759" max="10759" width="12.5703125" style="2" customWidth="1"/>
    <col min="10760" max="10760" width="12.140625" style="2" customWidth="1"/>
    <col min="10761" max="10761" width="1.85546875" style="2" customWidth="1"/>
    <col min="10762" max="11008" width="10.140625" style="2"/>
    <col min="11009" max="11009" width="10.140625" style="2" customWidth="1"/>
    <col min="11010" max="11010" width="23.85546875" style="2" customWidth="1"/>
    <col min="11011" max="11011" width="10.42578125" style="2" customWidth="1"/>
    <col min="11012" max="11012" width="12.85546875" style="2" customWidth="1"/>
    <col min="11013" max="11013" width="9.140625" style="2" customWidth="1"/>
    <col min="11014" max="11014" width="20.85546875" style="2" customWidth="1"/>
    <col min="11015" max="11015" width="12.5703125" style="2" customWidth="1"/>
    <col min="11016" max="11016" width="12.140625" style="2" customWidth="1"/>
    <col min="11017" max="11017" width="1.85546875" style="2" customWidth="1"/>
    <col min="11018" max="11264" width="10.140625" style="2"/>
    <col min="11265" max="11265" width="10.140625" style="2" customWidth="1"/>
    <col min="11266" max="11266" width="23.85546875" style="2" customWidth="1"/>
    <col min="11267" max="11267" width="10.42578125" style="2" customWidth="1"/>
    <col min="11268" max="11268" width="12.85546875" style="2" customWidth="1"/>
    <col min="11269" max="11269" width="9.140625" style="2" customWidth="1"/>
    <col min="11270" max="11270" width="20.85546875" style="2" customWidth="1"/>
    <col min="11271" max="11271" width="12.5703125" style="2" customWidth="1"/>
    <col min="11272" max="11272" width="12.140625" style="2" customWidth="1"/>
    <col min="11273" max="11273" width="1.85546875" style="2" customWidth="1"/>
    <col min="11274" max="11520" width="10.140625" style="2"/>
    <col min="11521" max="11521" width="10.140625" style="2" customWidth="1"/>
    <col min="11522" max="11522" width="23.85546875" style="2" customWidth="1"/>
    <col min="11523" max="11523" width="10.42578125" style="2" customWidth="1"/>
    <col min="11524" max="11524" width="12.85546875" style="2" customWidth="1"/>
    <col min="11525" max="11525" width="9.140625" style="2" customWidth="1"/>
    <col min="11526" max="11526" width="20.85546875" style="2" customWidth="1"/>
    <col min="11527" max="11527" width="12.5703125" style="2" customWidth="1"/>
    <col min="11528" max="11528" width="12.140625" style="2" customWidth="1"/>
    <col min="11529" max="11529" width="1.85546875" style="2" customWidth="1"/>
    <col min="11530" max="11776" width="10.140625" style="2"/>
    <col min="11777" max="11777" width="10.140625" style="2" customWidth="1"/>
    <col min="11778" max="11778" width="23.85546875" style="2" customWidth="1"/>
    <col min="11779" max="11779" width="10.42578125" style="2" customWidth="1"/>
    <col min="11780" max="11780" width="12.85546875" style="2" customWidth="1"/>
    <col min="11781" max="11781" width="9.140625" style="2" customWidth="1"/>
    <col min="11782" max="11782" width="20.85546875" style="2" customWidth="1"/>
    <col min="11783" max="11783" width="12.5703125" style="2" customWidth="1"/>
    <col min="11784" max="11784" width="12.140625" style="2" customWidth="1"/>
    <col min="11785" max="11785" width="1.85546875" style="2" customWidth="1"/>
    <col min="11786" max="12032" width="10.140625" style="2"/>
    <col min="12033" max="12033" width="10.140625" style="2" customWidth="1"/>
    <col min="12034" max="12034" width="23.85546875" style="2" customWidth="1"/>
    <col min="12035" max="12035" width="10.42578125" style="2" customWidth="1"/>
    <col min="12036" max="12036" width="12.85546875" style="2" customWidth="1"/>
    <col min="12037" max="12037" width="9.140625" style="2" customWidth="1"/>
    <col min="12038" max="12038" width="20.85546875" style="2" customWidth="1"/>
    <col min="12039" max="12039" width="12.5703125" style="2" customWidth="1"/>
    <col min="12040" max="12040" width="12.140625" style="2" customWidth="1"/>
    <col min="12041" max="12041" width="1.85546875" style="2" customWidth="1"/>
    <col min="12042" max="12288" width="10.140625" style="2"/>
    <col min="12289" max="12289" width="10.140625" style="2" customWidth="1"/>
    <col min="12290" max="12290" width="23.85546875" style="2" customWidth="1"/>
    <col min="12291" max="12291" width="10.42578125" style="2" customWidth="1"/>
    <col min="12292" max="12292" width="12.85546875" style="2" customWidth="1"/>
    <col min="12293" max="12293" width="9.140625" style="2" customWidth="1"/>
    <col min="12294" max="12294" width="20.85546875" style="2" customWidth="1"/>
    <col min="12295" max="12295" width="12.5703125" style="2" customWidth="1"/>
    <col min="12296" max="12296" width="12.140625" style="2" customWidth="1"/>
    <col min="12297" max="12297" width="1.85546875" style="2" customWidth="1"/>
    <col min="12298" max="12544" width="10.140625" style="2"/>
    <col min="12545" max="12545" width="10.140625" style="2" customWidth="1"/>
    <col min="12546" max="12546" width="23.85546875" style="2" customWidth="1"/>
    <col min="12547" max="12547" width="10.42578125" style="2" customWidth="1"/>
    <col min="12548" max="12548" width="12.85546875" style="2" customWidth="1"/>
    <col min="12549" max="12549" width="9.140625" style="2" customWidth="1"/>
    <col min="12550" max="12550" width="20.85546875" style="2" customWidth="1"/>
    <col min="12551" max="12551" width="12.5703125" style="2" customWidth="1"/>
    <col min="12552" max="12552" width="12.140625" style="2" customWidth="1"/>
    <col min="12553" max="12553" width="1.85546875" style="2" customWidth="1"/>
    <col min="12554" max="12800" width="10.140625" style="2"/>
    <col min="12801" max="12801" width="10.140625" style="2" customWidth="1"/>
    <col min="12802" max="12802" width="23.85546875" style="2" customWidth="1"/>
    <col min="12803" max="12803" width="10.42578125" style="2" customWidth="1"/>
    <col min="12804" max="12804" width="12.85546875" style="2" customWidth="1"/>
    <col min="12805" max="12805" width="9.140625" style="2" customWidth="1"/>
    <col min="12806" max="12806" width="20.85546875" style="2" customWidth="1"/>
    <col min="12807" max="12807" width="12.5703125" style="2" customWidth="1"/>
    <col min="12808" max="12808" width="12.140625" style="2" customWidth="1"/>
    <col min="12809" max="12809" width="1.85546875" style="2" customWidth="1"/>
    <col min="12810" max="13056" width="10.140625" style="2"/>
    <col min="13057" max="13057" width="10.140625" style="2" customWidth="1"/>
    <col min="13058" max="13058" width="23.85546875" style="2" customWidth="1"/>
    <col min="13059" max="13059" width="10.42578125" style="2" customWidth="1"/>
    <col min="13060" max="13060" width="12.85546875" style="2" customWidth="1"/>
    <col min="13061" max="13061" width="9.140625" style="2" customWidth="1"/>
    <col min="13062" max="13062" width="20.85546875" style="2" customWidth="1"/>
    <col min="13063" max="13063" width="12.5703125" style="2" customWidth="1"/>
    <col min="13064" max="13064" width="12.140625" style="2" customWidth="1"/>
    <col min="13065" max="13065" width="1.85546875" style="2" customWidth="1"/>
    <col min="13066" max="13312" width="10.140625" style="2"/>
    <col min="13313" max="13313" width="10.140625" style="2" customWidth="1"/>
    <col min="13314" max="13314" width="23.85546875" style="2" customWidth="1"/>
    <col min="13315" max="13315" width="10.42578125" style="2" customWidth="1"/>
    <col min="13316" max="13316" width="12.85546875" style="2" customWidth="1"/>
    <col min="13317" max="13317" width="9.140625" style="2" customWidth="1"/>
    <col min="13318" max="13318" width="20.85546875" style="2" customWidth="1"/>
    <col min="13319" max="13319" width="12.5703125" style="2" customWidth="1"/>
    <col min="13320" max="13320" width="12.140625" style="2" customWidth="1"/>
    <col min="13321" max="13321" width="1.85546875" style="2" customWidth="1"/>
    <col min="13322" max="13568" width="10.140625" style="2"/>
    <col min="13569" max="13569" width="10.140625" style="2" customWidth="1"/>
    <col min="13570" max="13570" width="23.85546875" style="2" customWidth="1"/>
    <col min="13571" max="13571" width="10.42578125" style="2" customWidth="1"/>
    <col min="13572" max="13572" width="12.85546875" style="2" customWidth="1"/>
    <col min="13573" max="13573" width="9.140625" style="2" customWidth="1"/>
    <col min="13574" max="13574" width="20.85546875" style="2" customWidth="1"/>
    <col min="13575" max="13575" width="12.5703125" style="2" customWidth="1"/>
    <col min="13576" max="13576" width="12.140625" style="2" customWidth="1"/>
    <col min="13577" max="13577" width="1.85546875" style="2" customWidth="1"/>
    <col min="13578" max="13824" width="10.140625" style="2"/>
    <col min="13825" max="13825" width="10.140625" style="2" customWidth="1"/>
    <col min="13826" max="13826" width="23.85546875" style="2" customWidth="1"/>
    <col min="13827" max="13827" width="10.42578125" style="2" customWidth="1"/>
    <col min="13828" max="13828" width="12.85546875" style="2" customWidth="1"/>
    <col min="13829" max="13829" width="9.140625" style="2" customWidth="1"/>
    <col min="13830" max="13830" width="20.85546875" style="2" customWidth="1"/>
    <col min="13831" max="13831" width="12.5703125" style="2" customWidth="1"/>
    <col min="13832" max="13832" width="12.140625" style="2" customWidth="1"/>
    <col min="13833" max="13833" width="1.85546875" style="2" customWidth="1"/>
    <col min="13834" max="14080" width="10.140625" style="2"/>
    <col min="14081" max="14081" width="10.140625" style="2" customWidth="1"/>
    <col min="14082" max="14082" width="23.85546875" style="2" customWidth="1"/>
    <col min="14083" max="14083" width="10.42578125" style="2" customWidth="1"/>
    <col min="14084" max="14084" width="12.85546875" style="2" customWidth="1"/>
    <col min="14085" max="14085" width="9.140625" style="2" customWidth="1"/>
    <col min="14086" max="14086" width="20.85546875" style="2" customWidth="1"/>
    <col min="14087" max="14087" width="12.5703125" style="2" customWidth="1"/>
    <col min="14088" max="14088" width="12.140625" style="2" customWidth="1"/>
    <col min="14089" max="14089" width="1.85546875" style="2" customWidth="1"/>
    <col min="14090" max="14336" width="10.140625" style="2"/>
    <col min="14337" max="14337" width="10.140625" style="2" customWidth="1"/>
    <col min="14338" max="14338" width="23.85546875" style="2" customWidth="1"/>
    <col min="14339" max="14339" width="10.42578125" style="2" customWidth="1"/>
    <col min="14340" max="14340" width="12.85546875" style="2" customWidth="1"/>
    <col min="14341" max="14341" width="9.140625" style="2" customWidth="1"/>
    <col min="14342" max="14342" width="20.85546875" style="2" customWidth="1"/>
    <col min="14343" max="14343" width="12.5703125" style="2" customWidth="1"/>
    <col min="14344" max="14344" width="12.140625" style="2" customWidth="1"/>
    <col min="14345" max="14345" width="1.85546875" style="2" customWidth="1"/>
    <col min="14346" max="14592" width="10.140625" style="2"/>
    <col min="14593" max="14593" width="10.140625" style="2" customWidth="1"/>
    <col min="14594" max="14594" width="23.85546875" style="2" customWidth="1"/>
    <col min="14595" max="14595" width="10.42578125" style="2" customWidth="1"/>
    <col min="14596" max="14596" width="12.85546875" style="2" customWidth="1"/>
    <col min="14597" max="14597" width="9.140625" style="2" customWidth="1"/>
    <col min="14598" max="14598" width="20.85546875" style="2" customWidth="1"/>
    <col min="14599" max="14599" width="12.5703125" style="2" customWidth="1"/>
    <col min="14600" max="14600" width="12.140625" style="2" customWidth="1"/>
    <col min="14601" max="14601" width="1.85546875" style="2" customWidth="1"/>
    <col min="14602" max="14848" width="10.140625" style="2"/>
    <col min="14849" max="14849" width="10.140625" style="2" customWidth="1"/>
    <col min="14850" max="14850" width="23.85546875" style="2" customWidth="1"/>
    <col min="14851" max="14851" width="10.42578125" style="2" customWidth="1"/>
    <col min="14852" max="14852" width="12.85546875" style="2" customWidth="1"/>
    <col min="14853" max="14853" width="9.140625" style="2" customWidth="1"/>
    <col min="14854" max="14854" width="20.85546875" style="2" customWidth="1"/>
    <col min="14855" max="14855" width="12.5703125" style="2" customWidth="1"/>
    <col min="14856" max="14856" width="12.140625" style="2" customWidth="1"/>
    <col min="14857" max="14857" width="1.85546875" style="2" customWidth="1"/>
    <col min="14858" max="15104" width="10.140625" style="2"/>
    <col min="15105" max="15105" width="10.140625" style="2" customWidth="1"/>
    <col min="15106" max="15106" width="23.85546875" style="2" customWidth="1"/>
    <col min="15107" max="15107" width="10.42578125" style="2" customWidth="1"/>
    <col min="15108" max="15108" width="12.85546875" style="2" customWidth="1"/>
    <col min="15109" max="15109" width="9.140625" style="2" customWidth="1"/>
    <col min="15110" max="15110" width="20.85546875" style="2" customWidth="1"/>
    <col min="15111" max="15111" width="12.5703125" style="2" customWidth="1"/>
    <col min="15112" max="15112" width="12.140625" style="2" customWidth="1"/>
    <col min="15113" max="15113" width="1.85546875" style="2" customWidth="1"/>
    <col min="15114" max="15360" width="10.140625" style="2"/>
    <col min="15361" max="15361" width="10.140625" style="2" customWidth="1"/>
    <col min="15362" max="15362" width="23.85546875" style="2" customWidth="1"/>
    <col min="15363" max="15363" width="10.42578125" style="2" customWidth="1"/>
    <col min="15364" max="15364" width="12.85546875" style="2" customWidth="1"/>
    <col min="15365" max="15365" width="9.140625" style="2" customWidth="1"/>
    <col min="15366" max="15366" width="20.85546875" style="2" customWidth="1"/>
    <col min="15367" max="15367" width="12.5703125" style="2" customWidth="1"/>
    <col min="15368" max="15368" width="12.140625" style="2" customWidth="1"/>
    <col min="15369" max="15369" width="1.85546875" style="2" customWidth="1"/>
    <col min="15370" max="15616" width="10.140625" style="2"/>
    <col min="15617" max="15617" width="10.140625" style="2" customWidth="1"/>
    <col min="15618" max="15618" width="23.85546875" style="2" customWidth="1"/>
    <col min="15619" max="15619" width="10.42578125" style="2" customWidth="1"/>
    <col min="15620" max="15620" width="12.85546875" style="2" customWidth="1"/>
    <col min="15621" max="15621" width="9.140625" style="2" customWidth="1"/>
    <col min="15622" max="15622" width="20.85546875" style="2" customWidth="1"/>
    <col min="15623" max="15623" width="12.5703125" style="2" customWidth="1"/>
    <col min="15624" max="15624" width="12.140625" style="2" customWidth="1"/>
    <col min="15625" max="15625" width="1.85546875" style="2" customWidth="1"/>
    <col min="15626" max="15872" width="10.140625" style="2"/>
    <col min="15873" max="15873" width="10.140625" style="2" customWidth="1"/>
    <col min="15874" max="15874" width="23.85546875" style="2" customWidth="1"/>
    <col min="15875" max="15875" width="10.42578125" style="2" customWidth="1"/>
    <col min="15876" max="15876" width="12.85546875" style="2" customWidth="1"/>
    <col min="15877" max="15877" width="9.140625" style="2" customWidth="1"/>
    <col min="15878" max="15878" width="20.85546875" style="2" customWidth="1"/>
    <col min="15879" max="15879" width="12.5703125" style="2" customWidth="1"/>
    <col min="15880" max="15880" width="12.140625" style="2" customWidth="1"/>
    <col min="15881" max="15881" width="1.85546875" style="2" customWidth="1"/>
    <col min="15882" max="16128" width="10.140625" style="2"/>
    <col min="16129" max="16129" width="10.140625" style="2" customWidth="1"/>
    <col min="16130" max="16130" width="23.85546875" style="2" customWidth="1"/>
    <col min="16131" max="16131" width="10.42578125" style="2" customWidth="1"/>
    <col min="16132" max="16132" width="12.85546875" style="2" customWidth="1"/>
    <col min="16133" max="16133" width="9.140625" style="2" customWidth="1"/>
    <col min="16134" max="16134" width="20.85546875" style="2" customWidth="1"/>
    <col min="16135" max="16135" width="12.5703125" style="2" customWidth="1"/>
    <col min="16136" max="16136" width="12.140625" style="2" customWidth="1"/>
    <col min="16137" max="16137" width="1.85546875" style="2" customWidth="1"/>
    <col min="16138" max="16384" width="10.140625" style="2"/>
  </cols>
  <sheetData>
    <row r="1" spans="1:43">
      <c r="C1" s="3"/>
      <c r="D1" s="3"/>
      <c r="E1" s="3"/>
      <c r="F1" s="3"/>
      <c r="G1" s="3"/>
      <c r="H1" s="3"/>
    </row>
    <row r="2" spans="1:43" ht="33" customHeight="1">
      <c r="B2" s="60" t="s">
        <v>218</v>
      </c>
      <c r="C2" s="60"/>
      <c r="D2" s="60"/>
      <c r="E2" s="60"/>
      <c r="F2" s="60"/>
      <c r="G2" s="60"/>
      <c r="H2" s="60"/>
      <c r="I2" s="8"/>
    </row>
    <row r="3" spans="1:43">
      <c r="B3" s="8"/>
      <c r="C3" s="8"/>
      <c r="D3" s="8"/>
      <c r="E3" s="8"/>
      <c r="F3" s="8"/>
      <c r="G3" s="8"/>
      <c r="H3" s="8"/>
      <c r="I3" s="8"/>
    </row>
    <row r="4" spans="1:43" ht="12" customHeight="1">
      <c r="G4" s="2" t="s">
        <v>208</v>
      </c>
    </row>
    <row r="5" spans="1:43" s="5" customFormat="1" ht="18" customHeight="1">
      <c r="A5" s="2"/>
      <c r="B5" s="61" t="s">
        <v>209</v>
      </c>
      <c r="C5" s="61"/>
      <c r="D5" s="61"/>
      <c r="E5" s="4"/>
      <c r="F5" s="61" t="s">
        <v>210</v>
      </c>
      <c r="G5" s="61"/>
      <c r="H5" s="61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</row>
    <row r="6" spans="1:43" s="15" customFormat="1" ht="14">
      <c r="B6" s="12" t="s">
        <v>214</v>
      </c>
      <c r="C6" s="12" t="s">
        <v>215</v>
      </c>
      <c r="D6" s="12" t="s">
        <v>217</v>
      </c>
      <c r="E6" s="12"/>
      <c r="F6" s="12" t="s">
        <v>214</v>
      </c>
      <c r="G6" s="12" t="s">
        <v>216</v>
      </c>
      <c r="H6" s="12" t="s">
        <v>217</v>
      </c>
    </row>
    <row r="7" spans="1:43" ht="17" customHeight="1">
      <c r="B7" s="9" t="s">
        <v>219</v>
      </c>
      <c r="C7" s="49">
        <v>5256</v>
      </c>
      <c r="D7" s="13">
        <v>44233</v>
      </c>
      <c r="E7" s="6"/>
      <c r="F7" s="1" t="s">
        <v>205</v>
      </c>
      <c r="G7" s="50">
        <v>287</v>
      </c>
      <c r="H7" s="14">
        <v>44407</v>
      </c>
    </row>
    <row r="8" spans="1:43" ht="17" customHeight="1">
      <c r="B8" s="9" t="s">
        <v>220</v>
      </c>
      <c r="C8" s="49">
        <v>760</v>
      </c>
      <c r="D8" s="13">
        <v>44275</v>
      </c>
      <c r="E8" s="6"/>
      <c r="F8" s="10" t="s">
        <v>576</v>
      </c>
      <c r="G8" s="50">
        <v>188</v>
      </c>
      <c r="H8" s="14">
        <v>44461</v>
      </c>
    </row>
    <row r="9" spans="1:43" ht="17" customHeight="1">
      <c r="B9" s="9" t="s">
        <v>221</v>
      </c>
      <c r="C9" s="49">
        <v>483</v>
      </c>
      <c r="D9" s="13">
        <v>44299</v>
      </c>
      <c r="E9" s="6"/>
      <c r="F9" s="10" t="s">
        <v>14</v>
      </c>
      <c r="G9" s="50">
        <v>2865</v>
      </c>
      <c r="H9" s="14">
        <v>44541</v>
      </c>
    </row>
    <row r="10" spans="1:43" ht="17" customHeight="1">
      <c r="B10" s="9" t="s">
        <v>222</v>
      </c>
      <c r="C10" s="49">
        <v>8473</v>
      </c>
      <c r="D10" s="13">
        <v>44415</v>
      </c>
      <c r="E10" s="6"/>
      <c r="F10" s="10" t="s">
        <v>9</v>
      </c>
      <c r="G10" s="50">
        <v>13425</v>
      </c>
      <c r="H10" s="14">
        <v>44474</v>
      </c>
    </row>
    <row r="11" spans="1:43" ht="17" customHeight="1">
      <c r="B11" s="9" t="s">
        <v>223</v>
      </c>
      <c r="C11" s="49">
        <v>177</v>
      </c>
      <c r="D11" s="13">
        <v>44508</v>
      </c>
      <c r="E11" s="6"/>
      <c r="F11" s="10" t="s">
        <v>59</v>
      </c>
      <c r="G11" s="50">
        <v>375</v>
      </c>
      <c r="H11" s="14">
        <v>44385</v>
      </c>
    </row>
    <row r="12" spans="1:43" ht="17" customHeight="1">
      <c r="B12" s="9" t="s">
        <v>224</v>
      </c>
      <c r="C12" s="49">
        <v>2561</v>
      </c>
      <c r="D12" s="13">
        <v>44509</v>
      </c>
      <c r="E12" s="6"/>
      <c r="F12" s="10" t="s">
        <v>213</v>
      </c>
      <c r="G12" s="50">
        <v>213</v>
      </c>
      <c r="H12" s="14">
        <v>44461</v>
      </c>
    </row>
    <row r="13" spans="1:43" ht="17" customHeight="1">
      <c r="B13" s="11" t="s">
        <v>207</v>
      </c>
      <c r="C13" s="16">
        <f>SUM(C7:C12)</f>
        <v>17710</v>
      </c>
      <c r="E13" s="6"/>
      <c r="F13" s="4" t="s">
        <v>207</v>
      </c>
      <c r="G13" s="16">
        <f>SUM(G7:G12)</f>
        <v>17353</v>
      </c>
    </row>
    <row r="14" spans="1:43" ht="17" customHeight="1">
      <c r="E14" s="6"/>
    </row>
    <row r="15" spans="1:43" ht="17" customHeight="1"/>
    <row r="16" spans="1:43" ht="17" customHeight="1"/>
    <row r="17" spans="3:3" ht="17" customHeight="1"/>
    <row r="18" spans="3:3" ht="17" customHeight="1"/>
    <row r="19" spans="3:3" ht="17" customHeight="1">
      <c r="C19" s="7"/>
    </row>
    <row r="20" spans="3:3" ht="17" customHeight="1"/>
    <row r="21" spans="3:3" ht="17" customHeight="1"/>
    <row r="22" spans="3:3" ht="17" customHeight="1"/>
    <row r="23" spans="3:3" ht="17" customHeight="1"/>
    <row r="24" spans="3:3" ht="17" customHeight="1"/>
    <row r="25" spans="3:3" ht="17" customHeight="1"/>
    <row r="26" spans="3:3" ht="17" customHeight="1"/>
    <row r="27" spans="3:3" ht="17" customHeight="1"/>
    <row r="28" spans="3:3" ht="17" customHeight="1"/>
    <row r="29" spans="3:3" ht="17" customHeight="1"/>
    <row r="30" spans="3:3" ht="15" customHeight="1"/>
  </sheetData>
  <mergeCells count="3">
    <mergeCell ref="B2:H2"/>
    <mergeCell ref="B5:D5"/>
    <mergeCell ref="F5:H5"/>
  </mergeCells>
  <printOptions horizontalCentered="1" gridLinesSet="0"/>
  <pageMargins left="0.25" right="0.25" top="0.75" bottom="0.75" header="0.3" footer="0.3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714D6-2C3A-445C-A686-1DF3D29622C1}">
  <dimension ref="B1:P18"/>
  <sheetViews>
    <sheetView workbookViewId="0">
      <selection activeCell="O16" sqref="O16"/>
    </sheetView>
  </sheetViews>
  <sheetFormatPr baseColWidth="10" defaultRowHeight="14"/>
  <cols>
    <col min="1" max="13" width="10.7109375" style="53"/>
    <col min="14" max="15" width="11.42578125" style="55"/>
    <col min="16" max="16384" width="10.7109375" style="53"/>
  </cols>
  <sheetData>
    <row r="1" spans="2:16" ht="18">
      <c r="B1" s="54" t="s">
        <v>660</v>
      </c>
    </row>
    <row r="3" spans="2:16" ht="15">
      <c r="N3" s="51">
        <v>2012</v>
      </c>
      <c r="O3" s="52">
        <v>873590</v>
      </c>
      <c r="P3" s="36"/>
    </row>
    <row r="4" spans="2:16" ht="15">
      <c r="N4" s="51">
        <v>2013</v>
      </c>
      <c r="O4" s="52">
        <v>984404</v>
      </c>
      <c r="P4" s="36"/>
    </row>
    <row r="5" spans="2:16" ht="15">
      <c r="N5" s="51">
        <v>2014</v>
      </c>
      <c r="O5" s="52">
        <v>981054</v>
      </c>
      <c r="P5" s="36"/>
    </row>
    <row r="6" spans="2:16" ht="15">
      <c r="N6" s="51">
        <v>2015</v>
      </c>
      <c r="O6" s="52">
        <v>669669</v>
      </c>
      <c r="P6" s="36"/>
    </row>
    <row r="7" spans="2:16" ht="15">
      <c r="N7" s="51">
        <v>2016</v>
      </c>
      <c r="O7" s="52">
        <v>804999</v>
      </c>
      <c r="P7" s="36"/>
    </row>
    <row r="8" spans="2:16" ht="15">
      <c r="N8" s="51">
        <v>2017</v>
      </c>
      <c r="O8" s="52">
        <v>854655</v>
      </c>
      <c r="P8" s="36"/>
    </row>
    <row r="9" spans="2:16" ht="15">
      <c r="N9" s="51">
        <v>2018</v>
      </c>
      <c r="O9" s="52">
        <v>766988</v>
      </c>
      <c r="P9" s="36"/>
    </row>
    <row r="10" spans="2:16" ht="15">
      <c r="N10" s="51">
        <v>2019</v>
      </c>
      <c r="O10" s="52">
        <v>700588</v>
      </c>
      <c r="P10" s="36"/>
    </row>
    <row r="11" spans="2:16" ht="15">
      <c r="N11" s="51">
        <v>2020</v>
      </c>
      <c r="O11" s="52">
        <v>671692</v>
      </c>
      <c r="P11" s="36"/>
    </row>
    <row r="12" spans="2:16" ht="15">
      <c r="N12" s="51">
        <v>2021</v>
      </c>
      <c r="O12" s="52">
        <v>648787</v>
      </c>
      <c r="P12" s="36"/>
    </row>
    <row r="13" spans="2:16" ht="15">
      <c r="N13" s="51">
        <v>2022</v>
      </c>
      <c r="O13" s="52">
        <v>695499</v>
      </c>
      <c r="P13" s="36"/>
    </row>
    <row r="14" spans="2:16" ht="15">
      <c r="N14" s="51">
        <v>2023</v>
      </c>
      <c r="O14" s="52">
        <v>721914</v>
      </c>
      <c r="P14" s="36"/>
    </row>
    <row r="15" spans="2:16" ht="15">
      <c r="N15" s="51">
        <v>2024</v>
      </c>
      <c r="O15" s="52">
        <v>692521</v>
      </c>
      <c r="P15" s="36"/>
    </row>
    <row r="16" spans="2:16" ht="15">
      <c r="N16" s="51">
        <v>2025</v>
      </c>
      <c r="O16" s="52">
        <v>684401.4</v>
      </c>
      <c r="P16" s="36"/>
    </row>
    <row r="17" spans="14:16" ht="15">
      <c r="N17" s="51"/>
      <c r="O17" s="51"/>
      <c r="P17" s="36"/>
    </row>
    <row r="18" spans="14:16" ht="15">
      <c r="N18" s="51"/>
      <c r="O18" s="51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FD55B-577E-477A-BAE7-ACA6B1AB21C5}">
  <dimension ref="B1:O14"/>
  <sheetViews>
    <sheetView workbookViewId="0">
      <selection activeCell="L29" sqref="L29"/>
    </sheetView>
  </sheetViews>
  <sheetFormatPr baseColWidth="10" defaultRowHeight="14"/>
  <cols>
    <col min="1" max="16384" width="10.7109375" style="53"/>
  </cols>
  <sheetData>
    <row r="1" spans="2:15" ht="18">
      <c r="B1" s="54" t="s">
        <v>661</v>
      </c>
    </row>
    <row r="3" spans="2:15">
      <c r="M3" s="56">
        <v>2015</v>
      </c>
      <c r="N3" s="57">
        <v>226</v>
      </c>
      <c r="O3" s="55"/>
    </row>
    <row r="4" spans="2:15">
      <c r="M4" s="56">
        <v>2016</v>
      </c>
      <c r="N4" s="57">
        <v>235</v>
      </c>
      <c r="O4" s="55"/>
    </row>
    <row r="5" spans="2:15">
      <c r="M5" s="56">
        <v>2017</v>
      </c>
      <c r="N5" s="58">
        <v>247</v>
      </c>
      <c r="O5" s="55"/>
    </row>
    <row r="6" spans="2:15">
      <c r="M6" s="56">
        <v>2018</v>
      </c>
      <c r="N6" s="57">
        <v>253</v>
      </c>
      <c r="O6" s="55"/>
    </row>
    <row r="7" spans="2:15">
      <c r="M7" s="56">
        <v>2019</v>
      </c>
      <c r="N7" s="57">
        <v>259</v>
      </c>
      <c r="O7" s="55"/>
    </row>
    <row r="8" spans="2:15">
      <c r="M8" s="56">
        <v>2020</v>
      </c>
      <c r="N8" s="57">
        <v>266</v>
      </c>
      <c r="O8" s="55"/>
    </row>
    <row r="9" spans="2:15">
      <c r="M9" s="56">
        <v>2021</v>
      </c>
      <c r="N9" s="57">
        <v>261</v>
      </c>
      <c r="O9" s="55"/>
    </row>
    <row r="10" spans="2:15">
      <c r="M10" s="56">
        <v>2022</v>
      </c>
      <c r="N10" s="57">
        <v>264</v>
      </c>
      <c r="O10" s="55"/>
    </row>
    <row r="11" spans="2:15">
      <c r="M11" s="56">
        <v>2023</v>
      </c>
      <c r="N11" s="57">
        <v>244</v>
      </c>
      <c r="O11" s="55"/>
    </row>
    <row r="12" spans="2:15">
      <c r="M12" s="56">
        <v>2024</v>
      </c>
      <c r="N12" s="57">
        <v>249</v>
      </c>
      <c r="O12" s="55"/>
    </row>
    <row r="13" spans="2:15">
      <c r="M13" s="56">
        <v>2025</v>
      </c>
      <c r="N13" s="57">
        <f>206+50</f>
        <v>256</v>
      </c>
      <c r="O13" s="55"/>
    </row>
    <row r="14" spans="2:15">
      <c r="M14" s="55"/>
      <c r="N14" s="55"/>
      <c r="O14" s="55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AE1AC-D7C9-45DC-9A3E-19E3600CFE36}">
  <dimension ref="B1:P18"/>
  <sheetViews>
    <sheetView tabSelected="1" workbookViewId="0">
      <selection activeCell="P34" sqref="P34"/>
    </sheetView>
  </sheetViews>
  <sheetFormatPr baseColWidth="10" defaultRowHeight="14"/>
  <cols>
    <col min="1" max="16384" width="10.7109375" style="53"/>
  </cols>
  <sheetData>
    <row r="1" spans="2:16" ht="16">
      <c r="B1" s="62" t="s">
        <v>664</v>
      </c>
    </row>
    <row r="7" spans="2:16">
      <c r="N7" s="55"/>
      <c r="O7" s="55" t="s">
        <v>662</v>
      </c>
      <c r="P7" s="55" t="s">
        <v>663</v>
      </c>
    </row>
    <row r="8" spans="2:16" ht="15">
      <c r="N8" s="51">
        <v>2015</v>
      </c>
      <c r="O8" s="51">
        <v>875</v>
      </c>
      <c r="P8" s="51">
        <v>1247</v>
      </c>
    </row>
    <row r="9" spans="2:16" ht="15">
      <c r="N9" s="51">
        <v>2016</v>
      </c>
      <c r="O9" s="51">
        <v>943</v>
      </c>
      <c r="P9" s="51">
        <v>1335</v>
      </c>
    </row>
    <row r="10" spans="2:16" ht="15">
      <c r="N10" s="51">
        <v>2017</v>
      </c>
      <c r="O10" s="51">
        <v>1010</v>
      </c>
      <c r="P10" s="51">
        <v>1468</v>
      </c>
    </row>
    <row r="11" spans="2:16" ht="15">
      <c r="N11" s="51">
        <v>2018</v>
      </c>
      <c r="O11" s="51">
        <v>1029</v>
      </c>
      <c r="P11" s="51">
        <v>1509</v>
      </c>
    </row>
    <row r="12" spans="2:16" ht="15">
      <c r="N12" s="51">
        <v>2019</v>
      </c>
      <c r="O12" s="51">
        <v>1084</v>
      </c>
      <c r="P12" s="51">
        <v>1525</v>
      </c>
    </row>
    <row r="13" spans="2:16" ht="15">
      <c r="L13" s="36"/>
      <c r="M13" s="36"/>
      <c r="N13" s="51">
        <v>2020</v>
      </c>
      <c r="O13" s="51">
        <v>1105</v>
      </c>
      <c r="P13" s="51">
        <v>1526</v>
      </c>
    </row>
    <row r="14" spans="2:16" ht="15">
      <c r="L14" s="36"/>
      <c r="M14" s="36"/>
      <c r="N14" s="51">
        <v>2021</v>
      </c>
      <c r="O14" s="51">
        <v>1104</v>
      </c>
      <c r="P14" s="51">
        <v>1512</v>
      </c>
    </row>
    <row r="15" spans="2:16" ht="15">
      <c r="L15" s="36"/>
      <c r="M15" s="36"/>
      <c r="N15" s="51">
        <v>2022</v>
      </c>
      <c r="O15" s="51">
        <v>1123</v>
      </c>
      <c r="P15" s="51">
        <v>1540</v>
      </c>
    </row>
    <row r="16" spans="2:16" ht="15">
      <c r="L16" s="36"/>
      <c r="M16" s="36"/>
      <c r="N16" s="51">
        <v>2023</v>
      </c>
      <c r="O16" s="51">
        <v>1090</v>
      </c>
      <c r="P16" s="51">
        <v>1481</v>
      </c>
    </row>
    <row r="17" spans="14:16" ht="15">
      <c r="N17" s="51">
        <v>2024</v>
      </c>
      <c r="O17" s="51">
        <v>970</v>
      </c>
      <c r="P17" s="51">
        <v>1326</v>
      </c>
    </row>
    <row r="18" spans="14:16" ht="15">
      <c r="N18" s="51">
        <v>2025</v>
      </c>
      <c r="O18" s="51">
        <v>1004</v>
      </c>
      <c r="P18" s="51">
        <v>1365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CUADRO 1.1</vt:lpstr>
      <vt:lpstr>CUADRO 1.2</vt:lpstr>
      <vt:lpstr>CUADRO 1.3</vt:lpstr>
      <vt:lpstr>GRAFICO 1</vt:lpstr>
      <vt:lpstr>GRAFICO 2</vt:lpstr>
      <vt:lpstr>GRAFICO 3</vt:lpstr>
      <vt:lpstr>Area_a_imprimir</vt:lpstr>
      <vt:lpstr>'CUADRO 1.1'!Área_de_impresión</vt:lpstr>
      <vt:lpstr>'CUADRO 1.3'!Área_de_impresión</vt:lpstr>
      <vt:lpstr>'CUADRO 1.1'!Títulos_a_imprimir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TECMAR</dc:creator>
  <cp:lastModifiedBy>Marjorie Campos Gómez</cp:lastModifiedBy>
  <cp:lastPrinted>2025-06-05T14:36:15Z</cp:lastPrinted>
  <dcterms:created xsi:type="dcterms:W3CDTF">1999-01-27T19:18:49Z</dcterms:created>
  <dcterms:modified xsi:type="dcterms:W3CDTF">2026-06-30T20:24:21Z</dcterms:modified>
</cp:coreProperties>
</file>