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iomac/Desktop/Maio Mac/2023 BOLETINES/5 BOLETÍN ESTADÍSTICAS PORTUARIAS/CUADROS Y GRÁFICOS ANALISIS ESTADISTICAS PORTUARIAS 2023/"/>
    </mc:Choice>
  </mc:AlternateContent>
  <xr:revisionPtr revIDLastSave="0" documentId="13_ncr:1_{1B3E17E3-BD13-4C46-ACE3-8C0E3CA93C8B}" xr6:coauthVersionLast="47" xr6:coauthVersionMax="47" xr10:uidLastSave="{00000000-0000-0000-0000-000000000000}"/>
  <bookViews>
    <workbookView xWindow="-38400" yWindow="7700" windowWidth="38400" windowHeight="21100" activeTab="6" xr2:uid="{00000000-000D-0000-FFFF-FFFF00000000}"/>
  </bookViews>
  <sheets>
    <sheet name="4.1" sheetId="3" r:id="rId1"/>
    <sheet name="GRAFICO 35" sheetId="4" r:id="rId2"/>
    <sheet name="4.2" sheetId="5" r:id="rId3"/>
    <sheet name="GRAFICO 36" sheetId="6" r:id="rId4"/>
    <sheet name="4.3" sheetId="7" r:id="rId5"/>
    <sheet name="4.4" sheetId="8" r:id="rId6"/>
    <sheet name="GRAFICO 37" sheetId="9" r:id="rId7"/>
  </sheets>
  <definedNames>
    <definedName name="_xlchart.v1.0" hidden="1">'GRAFICO 36'!$B$2:$B$30</definedName>
    <definedName name="_xlchart.v1.1" hidden="1">'GRAFICO 36'!$C$2:$C$30</definedName>
    <definedName name="_xlchart.v1.2" hidden="1">'GRAFICO 36'!$B$2:$B$30</definedName>
    <definedName name="_xlchart.v1.3" hidden="1">'GRAFICO 36'!$C$2:$C$30</definedName>
    <definedName name="_xlnm.Print_Area" localSheetId="0">'4.1'!$A$1:$N$35</definedName>
    <definedName name="_xlnm.Print_Area" localSheetId="2">'4.2'!$A$1:$O$35</definedName>
    <definedName name="_xlnm.Print_Area" localSheetId="4">'4.3'!$A$1:$O$33</definedName>
    <definedName name="_xlnm.Print_Area" localSheetId="5">'4.4'!$A$1:$N$38</definedName>
    <definedName name="_xlnm.Print_Area" localSheetId="1">'GRAFICO 35'!$E$2:$N$28</definedName>
    <definedName name="_xlnm.Print_Area" localSheetId="3">'GRAFICO 36'!$E$2:$N$28</definedName>
    <definedName name="_xlnm.Print_Area" localSheetId="6">'GRAFICO 37'!$C$2:$M$28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9" l="1"/>
  <c r="C31" i="6" l="1"/>
  <c r="C35" i="8"/>
  <c r="D35" i="8"/>
  <c r="E35" i="8"/>
  <c r="F35" i="8"/>
  <c r="G35" i="8"/>
  <c r="H35" i="8"/>
  <c r="I35" i="8"/>
  <c r="J35" i="8"/>
  <c r="K35" i="8"/>
  <c r="L35" i="8"/>
  <c r="M35" i="8"/>
  <c r="B35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6" i="8"/>
  <c r="C6" i="7"/>
  <c r="D6" i="7"/>
  <c r="E6" i="7"/>
  <c r="F6" i="7"/>
  <c r="G6" i="7"/>
  <c r="H6" i="7"/>
  <c r="I6" i="7"/>
  <c r="J6" i="7"/>
  <c r="K6" i="7"/>
  <c r="L6" i="7"/>
  <c r="M6" i="7"/>
  <c r="C7" i="7"/>
  <c r="D7" i="7"/>
  <c r="E7" i="7"/>
  <c r="F7" i="7"/>
  <c r="G7" i="7"/>
  <c r="H7" i="7"/>
  <c r="I7" i="7"/>
  <c r="J7" i="7"/>
  <c r="K7" i="7"/>
  <c r="L7" i="7"/>
  <c r="M7" i="7"/>
  <c r="C8" i="7"/>
  <c r="D8" i="7"/>
  <c r="E8" i="7"/>
  <c r="F8" i="7"/>
  <c r="G8" i="7"/>
  <c r="H8" i="7"/>
  <c r="I8" i="7"/>
  <c r="J8" i="7"/>
  <c r="K8" i="7"/>
  <c r="L8" i="7"/>
  <c r="M8" i="7"/>
  <c r="C9" i="7"/>
  <c r="D9" i="7"/>
  <c r="E9" i="7"/>
  <c r="F9" i="7"/>
  <c r="G9" i="7"/>
  <c r="H9" i="7"/>
  <c r="I9" i="7"/>
  <c r="J9" i="7"/>
  <c r="K9" i="7"/>
  <c r="L9" i="7"/>
  <c r="M9" i="7"/>
  <c r="C10" i="7"/>
  <c r="D10" i="7"/>
  <c r="E10" i="7"/>
  <c r="F10" i="7"/>
  <c r="G10" i="7"/>
  <c r="H10" i="7"/>
  <c r="I10" i="7"/>
  <c r="J10" i="7"/>
  <c r="K10" i="7"/>
  <c r="L10" i="7"/>
  <c r="M10" i="7"/>
  <c r="C11" i="7"/>
  <c r="D11" i="7"/>
  <c r="E11" i="7"/>
  <c r="F11" i="7"/>
  <c r="G11" i="7"/>
  <c r="H11" i="7"/>
  <c r="I11" i="7"/>
  <c r="J11" i="7"/>
  <c r="K11" i="7"/>
  <c r="L11" i="7"/>
  <c r="M11" i="7"/>
  <c r="D12" i="7"/>
  <c r="E12" i="7"/>
  <c r="F12" i="7"/>
  <c r="G12" i="7"/>
  <c r="H12" i="7"/>
  <c r="I12" i="7"/>
  <c r="J12" i="7"/>
  <c r="K12" i="7"/>
  <c r="L12" i="7"/>
  <c r="M12" i="7"/>
  <c r="C13" i="7"/>
  <c r="D13" i="7"/>
  <c r="F13" i="7"/>
  <c r="G13" i="7"/>
  <c r="H13" i="7"/>
  <c r="I13" i="7"/>
  <c r="J13" i="7"/>
  <c r="K13" i="7"/>
  <c r="L13" i="7"/>
  <c r="M13" i="7"/>
  <c r="C14" i="7"/>
  <c r="D14" i="7"/>
  <c r="E14" i="7"/>
  <c r="F14" i="7"/>
  <c r="G14" i="7"/>
  <c r="H14" i="7"/>
  <c r="I14" i="7"/>
  <c r="J14" i="7"/>
  <c r="K14" i="7"/>
  <c r="L14" i="7"/>
  <c r="M14" i="7"/>
  <c r="C15" i="7"/>
  <c r="D15" i="7"/>
  <c r="E15" i="7"/>
  <c r="F15" i="7"/>
  <c r="G15" i="7"/>
  <c r="H15" i="7"/>
  <c r="I15" i="7"/>
  <c r="J15" i="7"/>
  <c r="K15" i="7"/>
  <c r="L15" i="7"/>
  <c r="M15" i="7"/>
  <c r="C16" i="7"/>
  <c r="D16" i="7"/>
  <c r="E16" i="7"/>
  <c r="F16" i="7"/>
  <c r="C17" i="7"/>
  <c r="D17" i="7"/>
  <c r="E17" i="7"/>
  <c r="F17" i="7"/>
  <c r="G17" i="7"/>
  <c r="H17" i="7"/>
  <c r="I17" i="7"/>
  <c r="J17" i="7"/>
  <c r="K17" i="7"/>
  <c r="L17" i="7"/>
  <c r="M17" i="7"/>
  <c r="C18" i="7"/>
  <c r="D18" i="7"/>
  <c r="E18" i="7"/>
  <c r="F18" i="7"/>
  <c r="G18" i="7"/>
  <c r="H18" i="7"/>
  <c r="I18" i="7"/>
  <c r="J18" i="7"/>
  <c r="K18" i="7"/>
  <c r="L18" i="7"/>
  <c r="M18" i="7"/>
  <c r="C19" i="7"/>
  <c r="D19" i="7"/>
  <c r="E19" i="7"/>
  <c r="F19" i="7"/>
  <c r="G19" i="7"/>
  <c r="H19" i="7"/>
  <c r="I19" i="7"/>
  <c r="J19" i="7"/>
  <c r="K19" i="7"/>
  <c r="L19" i="7"/>
  <c r="M19" i="7"/>
  <c r="C20" i="7"/>
  <c r="D20" i="7"/>
  <c r="E20" i="7"/>
  <c r="F20" i="7"/>
  <c r="G20" i="7"/>
  <c r="H20" i="7"/>
  <c r="I20" i="7"/>
  <c r="J20" i="7"/>
  <c r="K20" i="7"/>
  <c r="L20" i="7"/>
  <c r="M20" i="7"/>
  <c r="C21" i="7"/>
  <c r="D21" i="7"/>
  <c r="E21" i="7"/>
  <c r="F21" i="7"/>
  <c r="G21" i="7"/>
  <c r="H21" i="7"/>
  <c r="I21" i="7"/>
  <c r="J21" i="7"/>
  <c r="K21" i="7"/>
  <c r="L21" i="7"/>
  <c r="M21" i="7"/>
  <c r="C22" i="7"/>
  <c r="D22" i="7"/>
  <c r="E22" i="7"/>
  <c r="F22" i="7"/>
  <c r="G22" i="7"/>
  <c r="H22" i="7"/>
  <c r="I22" i="7"/>
  <c r="J22" i="7"/>
  <c r="K22" i="7"/>
  <c r="L22" i="7"/>
  <c r="M22" i="7"/>
  <c r="C23" i="7"/>
  <c r="D23" i="7"/>
  <c r="E23" i="7"/>
  <c r="F23" i="7"/>
  <c r="G23" i="7"/>
  <c r="H23" i="7"/>
  <c r="I23" i="7"/>
  <c r="J23" i="7"/>
  <c r="K23" i="7"/>
  <c r="L23" i="7"/>
  <c r="M23" i="7"/>
  <c r="C24" i="7"/>
  <c r="D24" i="7"/>
  <c r="E24" i="7"/>
  <c r="F24" i="7"/>
  <c r="G24" i="7"/>
  <c r="H24" i="7"/>
  <c r="I24" i="7"/>
  <c r="J24" i="7"/>
  <c r="K24" i="7"/>
  <c r="L24" i="7"/>
  <c r="M24" i="7"/>
  <c r="C25" i="7"/>
  <c r="D25" i="7"/>
  <c r="E25" i="7"/>
  <c r="F25" i="7"/>
  <c r="G25" i="7"/>
  <c r="H25" i="7"/>
  <c r="I25" i="7"/>
  <c r="J25" i="7"/>
  <c r="K25" i="7"/>
  <c r="L25" i="7"/>
  <c r="M25" i="7"/>
  <c r="L26" i="7"/>
  <c r="M26" i="7"/>
  <c r="C27" i="7"/>
  <c r="D27" i="7"/>
  <c r="E27" i="7"/>
  <c r="F27" i="7"/>
  <c r="G27" i="7"/>
  <c r="H27" i="7"/>
  <c r="I27" i="7"/>
  <c r="J27" i="7"/>
  <c r="K27" i="7"/>
  <c r="L27" i="7"/>
  <c r="M27" i="7"/>
  <c r="C28" i="7"/>
  <c r="D28" i="7"/>
  <c r="E28" i="7"/>
  <c r="F28" i="7"/>
  <c r="G28" i="7"/>
  <c r="H28" i="7"/>
  <c r="I28" i="7"/>
  <c r="J28" i="7"/>
  <c r="K28" i="7"/>
  <c r="L28" i="7"/>
  <c r="M28" i="7"/>
  <c r="C29" i="7"/>
  <c r="D29" i="7"/>
  <c r="E29" i="7"/>
  <c r="F29" i="7"/>
  <c r="G29" i="7"/>
  <c r="H29" i="7"/>
  <c r="I29" i="7"/>
  <c r="J29" i="7"/>
  <c r="K29" i="7"/>
  <c r="L29" i="7"/>
  <c r="M29" i="7"/>
  <c r="H30" i="7"/>
  <c r="N30" i="7" s="1"/>
  <c r="C31" i="7"/>
  <c r="D31" i="7"/>
  <c r="E31" i="7"/>
  <c r="F31" i="7"/>
  <c r="G31" i="7"/>
  <c r="H31" i="7"/>
  <c r="I31" i="7"/>
  <c r="J31" i="7"/>
  <c r="K31" i="7"/>
  <c r="L31" i="7"/>
  <c r="M31" i="7"/>
  <c r="C32" i="7"/>
  <c r="D32" i="7"/>
  <c r="E32" i="7"/>
  <c r="F32" i="7"/>
  <c r="G32" i="7"/>
  <c r="H32" i="7"/>
  <c r="I32" i="7"/>
  <c r="J32" i="7"/>
  <c r="K32" i="7"/>
  <c r="L32" i="7"/>
  <c r="M32" i="7"/>
  <c r="C33" i="7"/>
  <c r="D33" i="7"/>
  <c r="E33" i="7"/>
  <c r="F33" i="7"/>
  <c r="G33" i="7"/>
  <c r="H33" i="7"/>
  <c r="I33" i="7"/>
  <c r="J33" i="7"/>
  <c r="K33" i="7"/>
  <c r="L33" i="7"/>
  <c r="M33" i="7"/>
  <c r="L34" i="7"/>
  <c r="M34" i="7"/>
  <c r="N34" i="7" s="1"/>
  <c r="B7" i="7"/>
  <c r="B8" i="7"/>
  <c r="B9" i="7"/>
  <c r="B10" i="7"/>
  <c r="B11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1" i="7"/>
  <c r="B32" i="7"/>
  <c r="B33" i="7"/>
  <c r="B6" i="7"/>
  <c r="P9" i="3"/>
  <c r="P10" i="3"/>
  <c r="P13" i="3"/>
  <c r="P14" i="3"/>
  <c r="P17" i="3"/>
  <c r="P18" i="3"/>
  <c r="P21" i="3"/>
  <c r="P22" i="3"/>
  <c r="P25" i="3"/>
  <c r="P26" i="3"/>
  <c r="P29" i="3"/>
  <c r="P30" i="3"/>
  <c r="P33" i="3"/>
  <c r="P34" i="3"/>
  <c r="P7" i="3"/>
  <c r="P8" i="3"/>
  <c r="P11" i="3"/>
  <c r="P12" i="3"/>
  <c r="P15" i="3"/>
  <c r="P16" i="3"/>
  <c r="P19" i="3"/>
  <c r="P20" i="3"/>
  <c r="P23" i="3"/>
  <c r="P24" i="3"/>
  <c r="P27" i="3"/>
  <c r="P28" i="3"/>
  <c r="P31" i="3"/>
  <c r="P32" i="3"/>
  <c r="P6" i="3"/>
  <c r="N35" i="8" l="1"/>
  <c r="N29" i="7"/>
  <c r="N25" i="7"/>
  <c r="N21" i="7"/>
  <c r="N17" i="7"/>
  <c r="N13" i="7"/>
  <c r="N8" i="7"/>
  <c r="N26" i="7"/>
  <c r="N18" i="7"/>
  <c r="N22" i="7"/>
  <c r="N32" i="7"/>
  <c r="N27" i="7"/>
  <c r="N23" i="7"/>
  <c r="N15" i="7"/>
  <c r="N10" i="7"/>
  <c r="N19" i="7"/>
  <c r="N14" i="7"/>
  <c r="N33" i="7"/>
  <c r="N28" i="7"/>
  <c r="N24" i="7"/>
  <c r="N20" i="7"/>
  <c r="N16" i="7"/>
  <c r="N11" i="7"/>
  <c r="N7" i="7"/>
  <c r="N12" i="7"/>
  <c r="N31" i="7"/>
  <c r="N9" i="7"/>
  <c r="B14" i="9"/>
  <c r="C12" i="9" l="1"/>
  <c r="B18" i="9"/>
  <c r="N6" i="7"/>
  <c r="P35" i="3" l="1"/>
</calcChain>
</file>

<file path=xl/sharedStrings.xml><?xml version="1.0" encoding="utf-8"?>
<sst xmlns="http://schemas.openxmlformats.org/spreadsheetml/2006/main" count="269" uniqueCount="116">
  <si>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</si>
  <si>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</si>
  <si>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</si>
  <si>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</si>
  <si>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</si>
  <si>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</si>
  <si>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</si>
  <si>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</si>
  <si>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</si>
  <si>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</si>
  <si>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</si>
  <si>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</si>
  <si>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AUTORIDAD MARÍTIMA </t>
  </si>
  <si>
    <t>AUTORIDAD MARÍTIMA</t>
  </si>
  <si>
    <t>Total</t>
  </si>
  <si>
    <t>MOVILIZADOR</t>
  </si>
  <si>
    <t>CHOFER</t>
  </si>
  <si>
    <t>TARJADOR</t>
  </si>
  <si>
    <t>TRACKISTA</t>
  </si>
  <si>
    <t>TOTAL</t>
  </si>
  <si>
    <t>ARI</t>
  </si>
  <si>
    <t>IQU</t>
  </si>
  <si>
    <t>PTC</t>
  </si>
  <si>
    <t>TOC</t>
  </si>
  <si>
    <t>MEJ</t>
  </si>
  <si>
    <t>ANT</t>
  </si>
  <si>
    <t>CHA</t>
  </si>
  <si>
    <t>CAL</t>
  </si>
  <si>
    <t>HUA</t>
  </si>
  <si>
    <t>COQ</t>
  </si>
  <si>
    <t>LOS</t>
  </si>
  <si>
    <t>QUI</t>
  </si>
  <si>
    <t>VAL</t>
  </si>
  <si>
    <t>SNO</t>
  </si>
  <si>
    <t>PEN</t>
  </si>
  <si>
    <t>LIR</t>
  </si>
  <si>
    <t>TAL</t>
  </si>
  <si>
    <t>VIC</t>
  </si>
  <si>
    <t>CRN</t>
  </si>
  <si>
    <t>COR</t>
  </si>
  <si>
    <t>CAB</t>
  </si>
  <si>
    <t>PMO</t>
  </si>
  <si>
    <t>CAS</t>
  </si>
  <si>
    <t>CHB</t>
  </si>
  <si>
    <t>PAR</t>
  </si>
  <si>
    <t>NAT</t>
  </si>
  <si>
    <t>Arica</t>
  </si>
  <si>
    <t>Patache</t>
  </si>
  <si>
    <t>Tocopilla</t>
  </si>
  <si>
    <t>Mejillones</t>
  </si>
  <si>
    <t>Antofagasta</t>
  </si>
  <si>
    <t>Chañaral</t>
  </si>
  <si>
    <t>Caldera</t>
  </si>
  <si>
    <t>Huasco</t>
  </si>
  <si>
    <t>Coquimbo</t>
  </si>
  <si>
    <t>Los Vilos</t>
  </si>
  <si>
    <t>Quintero</t>
  </si>
  <si>
    <t>Valparaíso</t>
  </si>
  <si>
    <t>San Antonio</t>
  </si>
  <si>
    <t>Penco</t>
  </si>
  <si>
    <t>Lirquén</t>
  </si>
  <si>
    <t>Talcahuano</t>
  </si>
  <si>
    <t>San Vicente</t>
  </si>
  <si>
    <t>Coronel</t>
  </si>
  <si>
    <t>Corral</t>
  </si>
  <si>
    <t>Calbuco</t>
  </si>
  <si>
    <t>Puerto Montt</t>
  </si>
  <si>
    <t>Castro</t>
  </si>
  <si>
    <t>Chacabuco</t>
  </si>
  <si>
    <t>Puerto Natales</t>
  </si>
  <si>
    <t>Punta Arenas</t>
  </si>
  <si>
    <t>Iquique</t>
  </si>
  <si>
    <t>PROMEDIO</t>
  </si>
  <si>
    <t>Movilizador</t>
  </si>
  <si>
    <t>Tarjador</t>
  </si>
  <si>
    <t>Chofer</t>
  </si>
  <si>
    <t>Trackista</t>
  </si>
  <si>
    <t>Trincador</t>
  </si>
  <si>
    <t>TRINCADOR</t>
  </si>
  <si>
    <t>OTRO</t>
  </si>
  <si>
    <t>4.1.- Número de turnos efectuados por trabajadores portuarios por mes y Autoridad Marítima.</t>
  </si>
  <si>
    <t>4.2.- Número de trabajadores portuarios que realizaron al menos un turno por mes y Autoridad Marítima.</t>
  </si>
  <si>
    <t>4.4.- Número de turnos por función del trabajador según Autoridad Marítima.</t>
  </si>
  <si>
    <t>4.3.- Promedio de trabajadores portuarios por turno por mes según Autoridad Marítima.</t>
  </si>
  <si>
    <t>Nota 1: Este cuadro muestra el número de Turnos que han efectuado los Trabajadores Portuarios por Puerto.</t>
  </si>
  <si>
    <t>Nota1:</t>
  </si>
  <si>
    <t>Ventanas</t>
  </si>
  <si>
    <t>VEN</t>
  </si>
  <si>
    <t>Oficinista</t>
  </si>
  <si>
    <t>OFICINISTA</t>
  </si>
  <si>
    <t>OPERADOR PORTACONTENEDOR</t>
  </si>
  <si>
    <t>SUPERVISOR (a)</t>
  </si>
  <si>
    <t>HORQUILLERO (b)</t>
  </si>
  <si>
    <t>(a) Considera supervisor tierra y supervisor nave.</t>
  </si>
  <si>
    <t>(b) Considera horquilleros, horquillero de tierra y horquillero madera.</t>
  </si>
  <si>
    <t>Supervisor (a)</t>
  </si>
  <si>
    <t>Horquillero (b)</t>
  </si>
  <si>
    <t>Otro</t>
  </si>
  <si>
    <t>Op. Portacontenedor</t>
  </si>
  <si>
    <t>Nota 2: Información corresponde a Trabajadores Portuarios, principalmente eventuales, autorizados por Directemar.</t>
  </si>
  <si>
    <t xml:space="preserve"> Nota 2: Información corresponde a Trabajadores Portuarios, principalmente eventuales, autorizados por Directemar.</t>
  </si>
  <si>
    <t xml:space="preserve">          (a) Considera supervisor tierra y supervisor nave.</t>
  </si>
  <si>
    <t xml:space="preserve">          (b) Considera horquilleros, horquillero de tierra y horquillero madera.</t>
  </si>
  <si>
    <t>Operador RTG</t>
  </si>
  <si>
    <t>OPERADOR RTG</t>
  </si>
  <si>
    <t>Puerto Williams</t>
  </si>
  <si>
    <t>Año 2021</t>
  </si>
  <si>
    <t>WIL</t>
  </si>
  <si>
    <t>Gruero</t>
  </si>
  <si>
    <t>GRUERO</t>
  </si>
  <si>
    <t>Puerto Cisne</t>
  </si>
  <si>
    <t>CIS</t>
  </si>
  <si>
    <t>Año 2022</t>
  </si>
  <si>
    <t xml:space="preserve">Gráfico 35: Número de turnos por Autoridad Marítima. </t>
  </si>
  <si>
    <t>Gráfico 36: Número de trabajadores portuarios que realizan al menos un turno por mes según Autoridad Marítima.  Año 2022</t>
  </si>
  <si>
    <t>Gráfico 37: Porcentaje de trabajadores portuarios que hicieron turno según función.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</si>
</sst>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 * #,##0_ ;_ * \-#,##0_ ;_ * &quot;-&quot;_ ;_ @_ "/>
    <numFmt numFmtId="165" formatCode="_-* #,##0_-;\-* #,##0_-;_-* &quot;-&quot;??_-;_-@_-"/>
    <numFmt numFmtId="166" formatCode="0.0%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000000"/>
      <name val="Arial"/>
      <family val="2"/>
    </font>
    <font>
      <b/>
      <sz val="10"/>
      <color theme="0"/>
      <name val="Arial"/>
      <family val="2"/>
    </font>
    <font>
      <b/>
      <sz val="12"/>
      <color rgb="FF000000"/>
      <name val="Calibri"/>
      <family val="2"/>
      <scheme val="minor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b/>
      <sz val="12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9" fontId="8" fillId="0" borderId="0" applyFont="0" applyFill="0" applyBorder="0" applyAlignment="0" applyProtection="0"/>
  </cellStyleXfs>
  <cellXfs count="47">
    <xf numFmtId="0" fontId="0" fillId="0" borderId="0" xfId="0"/>
    <xf numFmtId="165" fontId="3" fillId="2" borderId="1" xfId="1" applyNumberFormat="1" applyFont="1" applyFill="1" applyBorder="1" applyAlignment="1">
      <alignment horizontal="left" wrapText="1"/>
    </xf>
    <xf numFmtId="0" fontId="7" fillId="2" borderId="1" xfId="0" applyFont="1" applyFill="1" applyBorder="1"/>
    <xf numFmtId="41" fontId="7" fillId="2" borderId="1" xfId="0" applyNumberFormat="1" applyFont="1" applyFill="1" applyBorder="1"/>
    <xf numFmtId="164" fontId="6" fillId="2" borderId="1" xfId="0" applyNumberFormat="1" applyFont="1" applyFill="1" applyBorder="1"/>
    <xf numFmtId="41" fontId="6" fillId="2" borderId="1" xfId="0" applyNumberFormat="1" applyFont="1" applyFill="1" applyBorder="1" applyAlignment="1">
      <alignment vertical="center" wrapText="1"/>
    </xf>
    <xf numFmtId="0" fontId="2" fillId="2" borderId="0" xfId="0" applyFont="1" applyFill="1"/>
    <xf numFmtId="3" fontId="6" fillId="2" borderId="0" xfId="0" applyNumberFormat="1" applyFont="1" applyFill="1"/>
    <xf numFmtId="166" fontId="6" fillId="2" borderId="0" xfId="0" applyNumberFormat="1" applyFont="1" applyFill="1"/>
    <xf numFmtId="0" fontId="6" fillId="2" borderId="0" xfId="0" applyFont="1" applyFill="1"/>
    <xf numFmtId="165" fontId="7" fillId="2" borderId="1" xfId="0" applyNumberFormat="1" applyFont="1" applyFill="1" applyBorder="1" applyAlignment="1">
      <alignment horizontal="center"/>
    </xf>
    <xf numFmtId="165" fontId="7" fillId="2" borderId="0" xfId="0" applyNumberFormat="1" applyFont="1" applyFill="1" applyAlignment="1">
      <alignment horizontal="center"/>
    </xf>
    <xf numFmtId="41" fontId="7" fillId="2" borderId="0" xfId="0" applyNumberFormat="1" applyFont="1" applyFill="1"/>
    <xf numFmtId="165" fontId="7" fillId="2" borderId="1" xfId="0" applyNumberFormat="1" applyFont="1" applyFill="1" applyBorder="1"/>
    <xf numFmtId="165" fontId="6" fillId="2" borderId="0" xfId="0" applyNumberFormat="1" applyFont="1" applyFill="1"/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0" fillId="2" borderId="0" xfId="0" applyFill="1"/>
    <xf numFmtId="0" fontId="9" fillId="2" borderId="0" xfId="0" applyFont="1" applyFill="1" applyBorder="1"/>
    <xf numFmtId="3" fontId="10" fillId="2" borderId="0" xfId="0" applyNumberFormat="1" applyFont="1" applyFill="1" applyBorder="1"/>
    <xf numFmtId="0" fontId="11" fillId="0" borderId="0" xfId="0" applyFont="1" applyAlignment="1">
      <alignment horizontal="center" vertical="center" readingOrder="1"/>
    </xf>
    <xf numFmtId="0" fontId="7" fillId="2" borderId="1" xfId="0" applyFont="1" applyFill="1" applyBorder="1" applyAlignment="1">
      <alignment horizontal="center"/>
    </xf>
    <xf numFmtId="41" fontId="7" fillId="2" borderId="1" xfId="0" applyNumberFormat="1" applyFont="1" applyFill="1" applyBorder="1" applyAlignment="1">
      <alignment horizontal="right"/>
    </xf>
    <xf numFmtId="41" fontId="7" fillId="2" borderId="1" xfId="0" applyNumberFormat="1" applyFont="1" applyFill="1" applyBorder="1" applyAlignment="1">
      <alignment horizontal="center"/>
    </xf>
    <xf numFmtId="164" fontId="6" fillId="2" borderId="0" xfId="0" applyNumberFormat="1" applyFont="1" applyFill="1"/>
    <xf numFmtId="41" fontId="12" fillId="2" borderId="0" xfId="0" applyNumberFormat="1" applyFont="1" applyFill="1" applyBorder="1" applyAlignment="1">
      <alignment horizontal="center"/>
    </xf>
    <xf numFmtId="41" fontId="12" fillId="2" borderId="0" xfId="0" applyNumberFormat="1" applyFont="1" applyFill="1" applyBorder="1"/>
    <xf numFmtId="0" fontId="13" fillId="0" borderId="0" xfId="0" applyFont="1" applyAlignment="1">
      <alignment horizontal="center" vertical="center" readingOrder="1"/>
    </xf>
    <xf numFmtId="0" fontId="7" fillId="2" borderId="0" xfId="0" applyFont="1" applyFill="1"/>
    <xf numFmtId="3" fontId="7" fillId="2" borderId="1" xfId="0" applyNumberFormat="1" applyFont="1" applyFill="1" applyBorder="1" applyAlignment="1">
      <alignment horizontal="center"/>
    </xf>
    <xf numFmtId="41" fontId="6" fillId="2" borderId="1" xfId="0" applyNumberFormat="1" applyFont="1" applyFill="1" applyBorder="1" applyAlignment="1">
      <alignment horizontal="right"/>
    </xf>
    <xf numFmtId="9" fontId="0" fillId="2" borderId="0" xfId="3" applyFont="1" applyFill="1"/>
    <xf numFmtId="0" fontId="1" fillId="2" borderId="0" xfId="0" applyFont="1" applyFill="1"/>
    <xf numFmtId="165" fontId="7" fillId="2" borderId="1" xfId="0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 wrapText="1"/>
    </xf>
    <xf numFmtId="41" fontId="5" fillId="2" borderId="1" xfId="2" applyNumberFormat="1" applyFont="1" applyFill="1" applyBorder="1" applyAlignment="1">
      <alignment horizontal="right" wrapText="1"/>
    </xf>
    <xf numFmtId="10" fontId="0" fillId="2" borderId="0" xfId="3" applyNumberFormat="1" applyFont="1" applyFill="1"/>
    <xf numFmtId="41" fontId="6" fillId="2" borderId="1" xfId="0" applyNumberFormat="1" applyFont="1" applyFill="1" applyBorder="1"/>
    <xf numFmtId="0" fontId="14" fillId="2" borderId="0" xfId="2" applyFont="1" applyFill="1" applyBorder="1" applyAlignment="1">
      <alignment horizontal="left" vertical="center" wrapText="1"/>
    </xf>
    <xf numFmtId="166" fontId="9" fillId="2" borderId="0" xfId="3" applyNumberFormat="1" applyFont="1" applyFill="1" applyBorder="1"/>
    <xf numFmtId="0" fontId="14" fillId="2" borderId="0" xfId="0" applyFont="1" applyFill="1" applyBorder="1"/>
    <xf numFmtId="3" fontId="15" fillId="2" borderId="0" xfId="0" applyNumberFormat="1" applyFont="1" applyFill="1" applyBorder="1"/>
    <xf numFmtId="0" fontId="12" fillId="2" borderId="0" xfId="2" applyFont="1" applyFill="1" applyBorder="1" applyAlignment="1">
      <alignment horizontal="center" vertical="center" wrapText="1"/>
    </xf>
    <xf numFmtId="3" fontId="9" fillId="2" borderId="0" xfId="0" applyNumberFormat="1" applyFont="1" applyFill="1" applyBorder="1"/>
    <xf numFmtId="9" fontId="9" fillId="2" borderId="0" xfId="3" applyFont="1" applyFill="1" applyBorder="1"/>
    <xf numFmtId="0" fontId="16" fillId="0" borderId="0" xfId="0" applyFont="1" applyAlignment="1">
      <alignment horizontal="center" vertical="center" readingOrder="1"/>
    </xf>
  </cellXfs>
  <cellStyles count="4">
    <cellStyle name="Normal" xfId="0" builtinId="0"/>
    <cellStyle name="Normal_4.1_1" xfId="1" xr:uid="{00000000-0005-0000-0000-000001000000}"/>
    <cellStyle name="Normal_4.5" xfId="2" xr:uid="{00000000-0005-0000-0000-000002000000}"/>
    <cellStyle name="Porcentaje" xfId="3" builtinId="5"/>
  </cellStyles>
  <dxfs count="0"/>
  <tableStyles count="0" defaultTableStyle="TableStyleMedium9" defaultPivotStyle="PivotStyleLight16"/>
  <colors>
    <mruColors>
      <color rgb="FF009949"/>
      <color rgb="FFE3F0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92147410145162"/>
          <c:y val="0.12503202695126248"/>
          <c:w val="0.8623710429053516"/>
          <c:h val="0.7632539977871386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994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900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35'!$B$2:$B$30</c:f>
              <c:strCache>
                <c:ptCount val="29"/>
                <c:pt idx="0">
                  <c:v>ARI</c:v>
                </c:pt>
                <c:pt idx="1">
                  <c:v>IQU</c:v>
                </c:pt>
                <c:pt idx="2">
                  <c:v>PTC</c:v>
                </c:pt>
                <c:pt idx="3">
                  <c:v>TOC</c:v>
                </c:pt>
                <c:pt idx="4">
                  <c:v>MEJ</c:v>
                </c:pt>
                <c:pt idx="5">
                  <c:v>ANT</c:v>
                </c:pt>
                <c:pt idx="6">
                  <c:v>CHA</c:v>
                </c:pt>
                <c:pt idx="7">
                  <c:v>CAL</c:v>
                </c:pt>
                <c:pt idx="8">
                  <c:v>HUA</c:v>
                </c:pt>
                <c:pt idx="9">
                  <c:v>COQ</c:v>
                </c:pt>
                <c:pt idx="10">
                  <c:v>LOS</c:v>
                </c:pt>
                <c:pt idx="11">
                  <c:v>QUI</c:v>
                </c:pt>
                <c:pt idx="12">
                  <c:v>VEN</c:v>
                </c:pt>
                <c:pt idx="13">
                  <c:v>VAL</c:v>
                </c:pt>
                <c:pt idx="14">
                  <c:v>SNO</c:v>
                </c:pt>
                <c:pt idx="15">
                  <c:v>PEN</c:v>
                </c:pt>
                <c:pt idx="16">
                  <c:v>LIR</c:v>
                </c:pt>
                <c:pt idx="17">
                  <c:v>TAL</c:v>
                </c:pt>
                <c:pt idx="18">
                  <c:v>VIC</c:v>
                </c:pt>
                <c:pt idx="19">
                  <c:v>CRN</c:v>
                </c:pt>
                <c:pt idx="20">
                  <c:v>COR</c:v>
                </c:pt>
                <c:pt idx="21">
                  <c:v>CAB</c:v>
                </c:pt>
                <c:pt idx="22">
                  <c:v>PMO</c:v>
                </c:pt>
                <c:pt idx="23">
                  <c:v>CAS</c:v>
                </c:pt>
                <c:pt idx="24">
                  <c:v>CIS</c:v>
                </c:pt>
                <c:pt idx="25">
                  <c:v>CHB</c:v>
                </c:pt>
                <c:pt idx="26">
                  <c:v>NAT</c:v>
                </c:pt>
                <c:pt idx="27">
                  <c:v>PAR</c:v>
                </c:pt>
                <c:pt idx="28">
                  <c:v>WIL</c:v>
                </c:pt>
              </c:strCache>
            </c:strRef>
          </c:cat>
          <c:val>
            <c:numRef>
              <c:f>'GRAFICO 35'!$C$2:$C$30</c:f>
              <c:numCache>
                <c:formatCode>#,##0</c:formatCode>
                <c:ptCount val="29"/>
                <c:pt idx="0">
                  <c:v>121451</c:v>
                </c:pt>
                <c:pt idx="1">
                  <c:v>62938</c:v>
                </c:pt>
                <c:pt idx="2">
                  <c:v>831</c:v>
                </c:pt>
                <c:pt idx="3">
                  <c:v>12245</c:v>
                </c:pt>
                <c:pt idx="4">
                  <c:v>180946</c:v>
                </c:pt>
                <c:pt idx="5">
                  <c:v>53754</c:v>
                </c:pt>
                <c:pt idx="6">
                  <c:v>1263</c:v>
                </c:pt>
                <c:pt idx="7">
                  <c:v>7097</c:v>
                </c:pt>
                <c:pt idx="8">
                  <c:v>5135</c:v>
                </c:pt>
                <c:pt idx="9">
                  <c:v>33258</c:v>
                </c:pt>
                <c:pt idx="10">
                  <c:v>110</c:v>
                </c:pt>
                <c:pt idx="11">
                  <c:v>1768</c:v>
                </c:pt>
                <c:pt idx="12">
                  <c:v>27224</c:v>
                </c:pt>
                <c:pt idx="13">
                  <c:v>209809</c:v>
                </c:pt>
                <c:pt idx="14">
                  <c:v>266541</c:v>
                </c:pt>
                <c:pt idx="15">
                  <c:v>41207</c:v>
                </c:pt>
                <c:pt idx="16">
                  <c:v>117358</c:v>
                </c:pt>
                <c:pt idx="17">
                  <c:v>34349</c:v>
                </c:pt>
                <c:pt idx="18">
                  <c:v>143176</c:v>
                </c:pt>
                <c:pt idx="19">
                  <c:v>144173</c:v>
                </c:pt>
                <c:pt idx="20">
                  <c:v>310</c:v>
                </c:pt>
                <c:pt idx="21">
                  <c:v>15614</c:v>
                </c:pt>
                <c:pt idx="22">
                  <c:v>62999</c:v>
                </c:pt>
                <c:pt idx="23">
                  <c:v>4546</c:v>
                </c:pt>
                <c:pt idx="24">
                  <c:v>1</c:v>
                </c:pt>
                <c:pt idx="25">
                  <c:v>12171</c:v>
                </c:pt>
                <c:pt idx="26">
                  <c:v>5656</c:v>
                </c:pt>
                <c:pt idx="27">
                  <c:v>33234</c:v>
                </c:pt>
                <c:pt idx="28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5-1745-84A3-882FDB942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shape val="box"/>
        <c:axId val="281678848"/>
        <c:axId val="280955136"/>
        <c:axId val="0"/>
      </c:bar3DChart>
      <c:catAx>
        <c:axId val="28167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Autoridad</a:t>
                </a:r>
                <a:r>
                  <a:rPr lang="en-US" baseline="0"/>
                  <a:t> Marítima</a:t>
                </a:r>
                <a:endParaRPr lang="en-US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s-CL"/>
          </a:p>
        </c:txPr>
        <c:crossAx val="280955136"/>
        <c:crosses val="autoZero"/>
        <c:auto val="1"/>
        <c:lblAlgn val="ctr"/>
        <c:lblOffset val="100"/>
        <c:noMultiLvlLbl val="0"/>
      </c:catAx>
      <c:valAx>
        <c:axId val="280955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Número de turnos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s-CL"/>
          </a:p>
        </c:txPr>
        <c:crossAx val="28167884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15748031496063039" l="0.11811023622047249" r="0.11811023622047249" t="0.15748031496063039" header="0.31496062992126173" footer="0.3149606299212617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167657614226792"/>
          <c:y val="0.15757753240996686"/>
          <c:w val="0.87961594086453565"/>
          <c:h val="0.7021095987290016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994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36'!$B$2:$B$30</c:f>
              <c:strCache>
                <c:ptCount val="29"/>
                <c:pt idx="0">
                  <c:v>ARI</c:v>
                </c:pt>
                <c:pt idx="1">
                  <c:v>IQU</c:v>
                </c:pt>
                <c:pt idx="2">
                  <c:v>PTC</c:v>
                </c:pt>
                <c:pt idx="3">
                  <c:v>TOC</c:v>
                </c:pt>
                <c:pt idx="4">
                  <c:v>MEJ</c:v>
                </c:pt>
                <c:pt idx="5">
                  <c:v>ANT</c:v>
                </c:pt>
                <c:pt idx="6">
                  <c:v>CHA</c:v>
                </c:pt>
                <c:pt idx="7">
                  <c:v>CAL</c:v>
                </c:pt>
                <c:pt idx="8">
                  <c:v>HUA</c:v>
                </c:pt>
                <c:pt idx="9">
                  <c:v>COQ</c:v>
                </c:pt>
                <c:pt idx="10">
                  <c:v>LOS</c:v>
                </c:pt>
                <c:pt idx="11">
                  <c:v>QUI</c:v>
                </c:pt>
                <c:pt idx="12">
                  <c:v>VEN</c:v>
                </c:pt>
                <c:pt idx="13">
                  <c:v>VAL</c:v>
                </c:pt>
                <c:pt idx="14">
                  <c:v>SNO</c:v>
                </c:pt>
                <c:pt idx="15">
                  <c:v>PEN</c:v>
                </c:pt>
                <c:pt idx="16">
                  <c:v>LIR</c:v>
                </c:pt>
                <c:pt idx="17">
                  <c:v>TAL</c:v>
                </c:pt>
                <c:pt idx="18">
                  <c:v>VIC</c:v>
                </c:pt>
                <c:pt idx="19">
                  <c:v>CRN</c:v>
                </c:pt>
                <c:pt idx="20">
                  <c:v>COR</c:v>
                </c:pt>
                <c:pt idx="21">
                  <c:v>CAB</c:v>
                </c:pt>
                <c:pt idx="22">
                  <c:v>PMO</c:v>
                </c:pt>
                <c:pt idx="23">
                  <c:v>CAS</c:v>
                </c:pt>
                <c:pt idx="24">
                  <c:v>CIS</c:v>
                </c:pt>
                <c:pt idx="25">
                  <c:v>CHB</c:v>
                </c:pt>
                <c:pt idx="26">
                  <c:v>NAT</c:v>
                </c:pt>
                <c:pt idx="27">
                  <c:v>PAR</c:v>
                </c:pt>
                <c:pt idx="28">
                  <c:v>WIL</c:v>
                </c:pt>
              </c:strCache>
            </c:strRef>
          </c:cat>
          <c:val>
            <c:numRef>
              <c:f>'GRAFICO 36'!$C$2:$C$30</c:f>
              <c:numCache>
                <c:formatCode>_(* #,##0_);_(* \(#,##0\);_(* "-"_);_(@_)</c:formatCode>
                <c:ptCount val="29"/>
                <c:pt idx="0">
                  <c:v>486.75</c:v>
                </c:pt>
                <c:pt idx="1">
                  <c:v>443.25</c:v>
                </c:pt>
                <c:pt idx="2">
                  <c:v>6.833333333333333</c:v>
                </c:pt>
                <c:pt idx="3">
                  <c:v>100.91666666666667</c:v>
                </c:pt>
                <c:pt idx="4">
                  <c:v>822.25</c:v>
                </c:pt>
                <c:pt idx="5">
                  <c:v>307.41666666666669</c:v>
                </c:pt>
                <c:pt idx="6">
                  <c:v>39</c:v>
                </c:pt>
                <c:pt idx="7">
                  <c:v>94.5</c:v>
                </c:pt>
                <c:pt idx="8">
                  <c:v>79.583333333333329</c:v>
                </c:pt>
                <c:pt idx="9">
                  <c:v>209.08333333333334</c:v>
                </c:pt>
                <c:pt idx="10">
                  <c:v>3.75</c:v>
                </c:pt>
                <c:pt idx="11">
                  <c:v>42.75</c:v>
                </c:pt>
                <c:pt idx="12">
                  <c:v>153.5</c:v>
                </c:pt>
                <c:pt idx="13">
                  <c:v>999.41666666666663</c:v>
                </c:pt>
                <c:pt idx="14">
                  <c:v>1426.6666666666667</c:v>
                </c:pt>
                <c:pt idx="15">
                  <c:v>240.58333333333334</c:v>
                </c:pt>
                <c:pt idx="16">
                  <c:v>488.33333333333331</c:v>
                </c:pt>
                <c:pt idx="17">
                  <c:v>183.58333333333334</c:v>
                </c:pt>
                <c:pt idx="18">
                  <c:v>653.58333333333337</c:v>
                </c:pt>
                <c:pt idx="19">
                  <c:v>799.91666666666663</c:v>
                </c:pt>
                <c:pt idx="20">
                  <c:v>10</c:v>
                </c:pt>
                <c:pt idx="21">
                  <c:v>99.166666666666671</c:v>
                </c:pt>
                <c:pt idx="22">
                  <c:v>415.25</c:v>
                </c:pt>
                <c:pt idx="23">
                  <c:v>36.333333333333336</c:v>
                </c:pt>
                <c:pt idx="24">
                  <c:v>8.3333333333333329E-2</c:v>
                </c:pt>
                <c:pt idx="25">
                  <c:v>108.66666666666667</c:v>
                </c:pt>
                <c:pt idx="26">
                  <c:v>70.083333333333329</c:v>
                </c:pt>
                <c:pt idx="27">
                  <c:v>215.91666666666666</c:v>
                </c:pt>
                <c:pt idx="2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2-244B-8278-B9FAE105A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1679360"/>
        <c:axId val="280956288"/>
        <c:axId val="0"/>
      </c:bar3DChart>
      <c:catAx>
        <c:axId val="281679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AUTORIDAD MARÍTIMA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1000"/>
            </a:pPr>
            <a:endParaRPr lang="es-CL"/>
          </a:p>
        </c:txPr>
        <c:crossAx val="280956288"/>
        <c:crosses val="autoZero"/>
        <c:auto val="1"/>
        <c:lblAlgn val="ctr"/>
        <c:lblOffset val="100"/>
        <c:noMultiLvlLbl val="0"/>
      </c:catAx>
      <c:valAx>
        <c:axId val="280956288"/>
        <c:scaling>
          <c:orientation val="minMax"/>
          <c:max val="15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NÚMERO DE TURNOS</a:t>
                </a:r>
              </a:p>
            </c:rich>
          </c:tx>
          <c:overlay val="0"/>
        </c:title>
        <c:numFmt formatCode="_(* #,##0_);_(* \(#,##0\);_(* &quot;-&quot;_);_(@_)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s-CL"/>
          </a:p>
        </c:txPr>
        <c:crossAx val="281679360"/>
        <c:crosses val="autoZero"/>
        <c:crossBetween val="between"/>
        <c:majorUnit val="30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46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695340616832739"/>
          <c:y val="0.1952702988739311"/>
          <c:w val="0.80810018368413483"/>
          <c:h val="0.70018520870375089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1.6304345500350124E-2"/>
                  <c:y val="-0.222143340953348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ED-A240-94F1-514E7276A0CE}"/>
                </c:ext>
              </c:extLst>
            </c:dLbl>
            <c:dLbl>
              <c:idx val="1"/>
              <c:layout>
                <c:manualLayout>
                  <c:x val="3.9201629415726664E-5"/>
                  <c:y val="9.606087545508424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ED-A240-94F1-514E7276A0CE}"/>
                </c:ext>
              </c:extLst>
            </c:dLbl>
            <c:dLbl>
              <c:idx val="2"/>
              <c:layout>
                <c:manualLayout>
                  <c:x val="-2.0444384770852999E-2"/>
                  <c:y val="-1.664549995766658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ED-A240-94F1-514E7276A0CE}"/>
                </c:ext>
              </c:extLst>
            </c:dLbl>
            <c:dLbl>
              <c:idx val="3"/>
              <c:layout>
                <c:manualLayout>
                  <c:x val="-3.7045539797861697E-4"/>
                  <c:y val="-7.9353992041317418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ED-A240-94F1-514E7276A0CE}"/>
                </c:ext>
              </c:extLst>
            </c:dLbl>
            <c:dLbl>
              <c:idx val="4"/>
              <c:layout>
                <c:manualLayout>
                  <c:x val="-1.3132423349176508E-2"/>
                  <c:y val="4.872153077639488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ED-A240-94F1-514E7276A0CE}"/>
                </c:ext>
              </c:extLst>
            </c:dLbl>
            <c:dLbl>
              <c:idx val="5"/>
              <c:layout>
                <c:manualLayout>
                  <c:x val="-2.8073266865337256E-2"/>
                  <c:y val="-9.47881212429091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ED-A240-94F1-514E7276A0CE}"/>
                </c:ext>
              </c:extLst>
            </c:dLbl>
            <c:dLbl>
              <c:idx val="6"/>
              <c:layout>
                <c:manualLayout>
                  <c:x val="-3.693896036788769E-3"/>
                  <c:y val="-1.322495978325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2ED-A240-94F1-514E7276A0CE}"/>
                </c:ext>
              </c:extLst>
            </c:dLbl>
            <c:dLbl>
              <c:idx val="7"/>
              <c:layout>
                <c:manualLayout>
                  <c:x val="-3.6099432972931521E-2"/>
                  <c:y val="-5.22644145288290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2ED-A240-94F1-514E7276A0CE}"/>
                </c:ext>
              </c:extLst>
            </c:dLbl>
            <c:dLbl>
              <c:idx val="8"/>
              <c:layout>
                <c:manualLayout>
                  <c:x val="-4.5994536762920838E-3"/>
                  <c:y val="-2.6663703327406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2ED-A240-94F1-514E7276A0CE}"/>
                </c:ext>
              </c:extLst>
            </c:dLbl>
            <c:dLbl>
              <c:idx val="9"/>
              <c:layout>
                <c:manualLayout>
                  <c:x val="-9.8910611219555338E-3"/>
                  <c:y val="-7.26621369909406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2ED-A240-94F1-514E7276A0CE}"/>
                </c:ext>
              </c:extLst>
            </c:dLbl>
            <c:dLbl>
              <c:idx val="10"/>
              <c:layout>
                <c:manualLayout>
                  <c:x val="7.2091551485337482E-2"/>
                  <c:y val="-9.73321479976293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2ED-A240-94F1-514E7276A0CE}"/>
                </c:ext>
              </c:extLst>
            </c:dLbl>
            <c:dLbl>
              <c:idx val="11"/>
              <c:layout>
                <c:manualLayout>
                  <c:x val="2.8686037335141835E-2"/>
                  <c:y val="-7.435864871729743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2ED-A240-94F1-514E7276A0C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'GRAFICO 37'!$A$2:$A$13</c:f>
              <c:strCache>
                <c:ptCount val="12"/>
                <c:pt idx="0">
                  <c:v>Movilizador</c:v>
                </c:pt>
                <c:pt idx="1">
                  <c:v>Chofer</c:v>
                </c:pt>
                <c:pt idx="2">
                  <c:v>Supervisor (a)</c:v>
                </c:pt>
                <c:pt idx="3">
                  <c:v>Horquillero (b)</c:v>
                </c:pt>
                <c:pt idx="4">
                  <c:v>Tarjador</c:v>
                </c:pt>
                <c:pt idx="5">
                  <c:v>Op. Portacontenedor</c:v>
                </c:pt>
                <c:pt idx="6">
                  <c:v>Trincador</c:v>
                </c:pt>
                <c:pt idx="7">
                  <c:v>Trackista</c:v>
                </c:pt>
                <c:pt idx="8">
                  <c:v>Oficinista</c:v>
                </c:pt>
                <c:pt idx="9">
                  <c:v>Gruero</c:v>
                </c:pt>
                <c:pt idx="10">
                  <c:v>Operador RTG</c:v>
                </c:pt>
                <c:pt idx="11">
                  <c:v>Otro</c:v>
                </c:pt>
              </c:strCache>
            </c:strRef>
          </c:cat>
          <c:val>
            <c:numRef>
              <c:f>'GRAFICO 37'!$B$2:$B$13</c:f>
              <c:numCache>
                <c:formatCode>_(* #,##0_);_(* \(#,##0\);_(* "-"_);_(@_)</c:formatCode>
                <c:ptCount val="12"/>
                <c:pt idx="0">
                  <c:v>502725</c:v>
                </c:pt>
                <c:pt idx="1">
                  <c:v>135324</c:v>
                </c:pt>
                <c:pt idx="2">
                  <c:v>144056</c:v>
                </c:pt>
                <c:pt idx="3">
                  <c:v>100651</c:v>
                </c:pt>
                <c:pt idx="4">
                  <c:v>75884</c:v>
                </c:pt>
                <c:pt idx="5">
                  <c:v>56864</c:v>
                </c:pt>
                <c:pt idx="6">
                  <c:v>50632</c:v>
                </c:pt>
                <c:pt idx="7">
                  <c:v>51581</c:v>
                </c:pt>
                <c:pt idx="8">
                  <c:v>35657</c:v>
                </c:pt>
                <c:pt idx="9">
                  <c:v>27918</c:v>
                </c:pt>
                <c:pt idx="10">
                  <c:v>23907</c:v>
                </c:pt>
                <c:pt idx="11">
                  <c:v>394177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2ED-A240-94F1-514E7276A0C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15748031496063039" l="0.11811023622047249" r="0.19685039370078738" t="0.15748031496063039" header="0.31496062992126173" footer="0.3149606299212617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635000</xdr:colOff>
      <xdr:row>2</xdr:row>
      <xdr:rowOff>101600</xdr:rowOff>
    </xdr:from>
    <xdr:to>
      <xdr:col>14</xdr:col>
      <xdr:colOff>482600</xdr:colOff>
      <xdr:row>29</xdr:row>
      <xdr:rowOff>34925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3</xdr:row>
      <xdr:rowOff>123824</xdr:rowOff>
    </xdr:from>
    <xdr:to>
      <xdr:col>13</xdr:col>
      <xdr:colOff>714375</xdr:colOff>
      <xdr:row>29</xdr:row>
      <xdr:rowOff>190499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600074</xdr:colOff>
      <xdr:row>3</xdr:row>
      <xdr:rowOff>9525</xdr:rowOff>
    </xdr:from>
    <xdr:to>
      <xdr:col>13</xdr:col>
      <xdr:colOff>381000</xdr:colOff>
      <xdr:row>27</xdr:row>
      <xdr:rowOff>161925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04"/>
  <sheetViews>
    <sheetView workbookViewId="0">
      <selection activeCell="A37" sqref="A37:N38"/>
    </sheetView>
  </sheetViews>
  <sheetFormatPr baseColWidth="10" defaultColWidth="11.5" defaultRowHeight="13"/>
  <cols>
    <col min="1" max="1" width="22.33203125" style="9" customWidth="1"/>
    <col min="2" max="9" width="8.6640625" style="7" bestFit="1" customWidth="1"/>
    <col min="10" max="10" width="10.33203125" style="7" bestFit="1" customWidth="1"/>
    <col min="11" max="13" width="8.6640625" style="7" bestFit="1" customWidth="1"/>
    <col min="14" max="14" width="10.33203125" style="7" bestFit="1" customWidth="1"/>
    <col min="15" max="15" width="5.33203125" style="7" customWidth="1"/>
    <col min="16" max="16" width="7.33203125" style="8" bestFit="1" customWidth="1"/>
    <col min="17" max="18" width="11.5" style="9"/>
    <col min="19" max="30" width="6" style="9" bestFit="1" customWidth="1"/>
    <col min="31" max="16384" width="11.5" style="9"/>
  </cols>
  <sheetData>
    <row r="2" spans="1:16">
      <c r="A2" s="6" t="s">
        <v>80</v>
      </c>
    </row>
    <row r="3" spans="1:16">
      <c r="A3" s="6" t="s">
        <v>112</v>
      </c>
    </row>
    <row r="5" spans="1:16" ht="15" customHeight="1">
      <c r="A5" s="10" t="s">
        <v>12</v>
      </c>
      <c r="B5" s="10" t="s">
        <v>0</v>
      </c>
      <c r="C5" s="10" t="s">
        <v>1</v>
      </c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9</v>
      </c>
      <c r="L5" s="10" t="s">
        <v>10</v>
      </c>
      <c r="M5" s="10" t="s">
        <v>11</v>
      </c>
      <c r="N5" s="10" t="s">
        <v>19</v>
      </c>
      <c r="O5" s="11"/>
    </row>
    <row r="6" spans="1:16" ht="15" customHeight="1">
      <c r="A6" s="1" t="s">
        <v>46</v>
      </c>
      <c r="B6" s="4">
        <v>9557</v>
      </c>
      <c r="C6" s="4">
        <v>7955</v>
      </c>
      <c r="D6" s="4">
        <v>10058</v>
      </c>
      <c r="E6" s="4">
        <v>9555</v>
      </c>
      <c r="F6" s="4">
        <v>10920</v>
      </c>
      <c r="G6" s="4">
        <v>9903</v>
      </c>
      <c r="H6" s="4">
        <v>10827</v>
      </c>
      <c r="I6" s="4">
        <v>11595</v>
      </c>
      <c r="J6" s="4">
        <v>9836</v>
      </c>
      <c r="K6" s="4">
        <v>10566</v>
      </c>
      <c r="L6" s="4">
        <v>9289</v>
      </c>
      <c r="M6" s="4">
        <v>11390</v>
      </c>
      <c r="N6" s="3">
        <v>121451</v>
      </c>
      <c r="O6" s="12"/>
      <c r="P6" s="8">
        <f>N6/$N$35</f>
        <v>7.5936537710042981E-2</v>
      </c>
    </row>
    <row r="7" spans="1:16" ht="15" customHeight="1">
      <c r="A7" s="1" t="s">
        <v>71</v>
      </c>
      <c r="B7" s="4">
        <v>3693</v>
      </c>
      <c r="C7" s="4">
        <v>3490</v>
      </c>
      <c r="D7" s="4">
        <v>3443</v>
      </c>
      <c r="E7" s="4">
        <v>4292</v>
      </c>
      <c r="F7" s="4">
        <v>5662</v>
      </c>
      <c r="G7" s="4">
        <v>5770</v>
      </c>
      <c r="H7" s="4">
        <v>5723</v>
      </c>
      <c r="I7" s="4">
        <v>6712</v>
      </c>
      <c r="J7" s="4">
        <v>5801</v>
      </c>
      <c r="K7" s="4">
        <v>5732</v>
      </c>
      <c r="L7" s="4">
        <v>5444</v>
      </c>
      <c r="M7" s="4">
        <v>7176</v>
      </c>
      <c r="N7" s="3">
        <v>62938</v>
      </c>
      <c r="O7" s="12"/>
      <c r="P7" s="8">
        <f t="shared" ref="P7:P34" si="0">N7/$N$35</f>
        <v>3.9351621727237204E-2</v>
      </c>
    </row>
    <row r="8" spans="1:16" ht="15" customHeight="1">
      <c r="A8" s="1" t="s">
        <v>47</v>
      </c>
      <c r="B8" s="4">
        <v>19</v>
      </c>
      <c r="C8" s="4">
        <v>22</v>
      </c>
      <c r="D8" s="4">
        <v>60</v>
      </c>
      <c r="E8" s="4">
        <v>29</v>
      </c>
      <c r="F8" s="4">
        <v>70</v>
      </c>
      <c r="G8" s="4">
        <v>64</v>
      </c>
      <c r="H8" s="4">
        <v>83</v>
      </c>
      <c r="I8" s="4">
        <v>60</v>
      </c>
      <c r="J8" s="4">
        <v>86</v>
      </c>
      <c r="K8" s="4">
        <v>101</v>
      </c>
      <c r="L8" s="4">
        <v>104</v>
      </c>
      <c r="M8" s="4">
        <v>133</v>
      </c>
      <c r="N8" s="3">
        <v>831</v>
      </c>
      <c r="O8" s="12"/>
      <c r="P8" s="8">
        <f t="shared" si="0"/>
        <v>5.1957796014067998E-4</v>
      </c>
    </row>
    <row r="9" spans="1:16" ht="15" customHeight="1">
      <c r="A9" s="1" t="s">
        <v>48</v>
      </c>
      <c r="B9" s="4">
        <v>261</v>
      </c>
      <c r="C9" s="4">
        <v>894</v>
      </c>
      <c r="D9" s="4">
        <v>831</v>
      </c>
      <c r="E9" s="4">
        <v>1258</v>
      </c>
      <c r="F9" s="4">
        <v>1586</v>
      </c>
      <c r="G9" s="4">
        <v>1028</v>
      </c>
      <c r="H9" s="4">
        <v>1139</v>
      </c>
      <c r="I9" s="4">
        <v>1947</v>
      </c>
      <c r="J9" s="4">
        <v>1003</v>
      </c>
      <c r="K9" s="4">
        <v>868</v>
      </c>
      <c r="L9" s="4">
        <v>587</v>
      </c>
      <c r="M9" s="4">
        <v>843</v>
      </c>
      <c r="N9" s="3">
        <v>12245</v>
      </c>
      <c r="O9" s="12"/>
      <c r="P9" s="8">
        <f t="shared" si="0"/>
        <v>7.6561156701836653E-3</v>
      </c>
    </row>
    <row r="10" spans="1:16" ht="15" customHeight="1">
      <c r="A10" s="1" t="s">
        <v>49</v>
      </c>
      <c r="B10" s="4">
        <v>12670</v>
      </c>
      <c r="C10" s="4">
        <v>11892</v>
      </c>
      <c r="D10" s="4">
        <v>13800</v>
      </c>
      <c r="E10" s="4">
        <v>12783</v>
      </c>
      <c r="F10" s="4">
        <v>14203</v>
      </c>
      <c r="G10" s="4">
        <v>16058</v>
      </c>
      <c r="H10" s="4">
        <v>16894</v>
      </c>
      <c r="I10" s="4">
        <v>17053</v>
      </c>
      <c r="J10" s="4">
        <v>15967</v>
      </c>
      <c r="K10" s="4">
        <v>17427</v>
      </c>
      <c r="L10" s="4">
        <v>16221</v>
      </c>
      <c r="M10" s="4">
        <v>15978</v>
      </c>
      <c r="N10" s="3">
        <v>180946</v>
      </c>
      <c r="O10" s="12"/>
      <c r="P10" s="8">
        <f t="shared" si="0"/>
        <v>0.11313544353262993</v>
      </c>
    </row>
    <row r="11" spans="1:16" ht="15" customHeight="1">
      <c r="A11" s="1" t="s">
        <v>50</v>
      </c>
      <c r="B11" s="4">
        <v>4654</v>
      </c>
      <c r="C11" s="4">
        <v>3729</v>
      </c>
      <c r="D11" s="4">
        <v>1137</v>
      </c>
      <c r="E11" s="4">
        <v>1063</v>
      </c>
      <c r="F11" s="4">
        <v>4970</v>
      </c>
      <c r="G11" s="4">
        <v>4170</v>
      </c>
      <c r="H11" s="4">
        <v>3049</v>
      </c>
      <c r="I11" s="4">
        <v>5808</v>
      </c>
      <c r="J11" s="4">
        <v>5109</v>
      </c>
      <c r="K11" s="4">
        <v>5280</v>
      </c>
      <c r="L11" s="4">
        <v>7061</v>
      </c>
      <c r="M11" s="4">
        <v>7724</v>
      </c>
      <c r="N11" s="3">
        <v>53754</v>
      </c>
      <c r="O11" s="12"/>
      <c r="P11" s="8">
        <f t="shared" si="0"/>
        <v>3.3609378663540447E-2</v>
      </c>
    </row>
    <row r="12" spans="1:16" ht="15" customHeight="1">
      <c r="A12" s="1" t="s">
        <v>51</v>
      </c>
      <c r="B12" s="4">
        <v>0</v>
      </c>
      <c r="C12" s="4">
        <v>0</v>
      </c>
      <c r="D12" s="4">
        <v>178</v>
      </c>
      <c r="E12" s="4">
        <v>70</v>
      </c>
      <c r="F12" s="4">
        <v>149</v>
      </c>
      <c r="G12" s="4">
        <v>180</v>
      </c>
      <c r="H12" s="4">
        <v>31</v>
      </c>
      <c r="I12" s="4">
        <v>40</v>
      </c>
      <c r="J12" s="4">
        <v>161</v>
      </c>
      <c r="K12" s="4">
        <v>58</v>
      </c>
      <c r="L12" s="4">
        <v>179</v>
      </c>
      <c r="M12" s="4">
        <v>217</v>
      </c>
      <c r="N12" s="3">
        <v>1263</v>
      </c>
      <c r="O12" s="12"/>
      <c r="P12" s="8">
        <f t="shared" si="0"/>
        <v>7.8968347010550998E-4</v>
      </c>
    </row>
    <row r="13" spans="1:16" ht="15" customHeight="1">
      <c r="A13" s="1" t="s">
        <v>52</v>
      </c>
      <c r="B13" s="4">
        <v>510</v>
      </c>
      <c r="C13" s="4">
        <v>403</v>
      </c>
      <c r="D13" s="4">
        <v>770</v>
      </c>
      <c r="E13" s="4">
        <v>0</v>
      </c>
      <c r="F13" s="4">
        <v>557</v>
      </c>
      <c r="G13" s="4">
        <v>592</v>
      </c>
      <c r="H13" s="4">
        <v>631</v>
      </c>
      <c r="I13" s="4">
        <v>635</v>
      </c>
      <c r="J13" s="4">
        <v>739</v>
      </c>
      <c r="K13" s="4">
        <v>490</v>
      </c>
      <c r="L13" s="4">
        <v>841</v>
      </c>
      <c r="M13" s="4">
        <v>929</v>
      </c>
      <c r="N13" s="3">
        <v>7097</v>
      </c>
      <c r="O13" s="12"/>
      <c r="P13" s="8">
        <f t="shared" si="0"/>
        <v>4.4373583431027742E-3</v>
      </c>
    </row>
    <row r="14" spans="1:16" ht="15" customHeight="1">
      <c r="A14" s="1" t="s">
        <v>53</v>
      </c>
      <c r="B14" s="4">
        <v>270</v>
      </c>
      <c r="C14" s="4">
        <v>413</v>
      </c>
      <c r="D14" s="4">
        <v>763</v>
      </c>
      <c r="E14" s="4">
        <v>507</v>
      </c>
      <c r="F14" s="4">
        <v>469</v>
      </c>
      <c r="G14" s="4">
        <v>409</v>
      </c>
      <c r="H14" s="4">
        <v>335</v>
      </c>
      <c r="I14" s="4">
        <v>555</v>
      </c>
      <c r="J14" s="4">
        <v>341</v>
      </c>
      <c r="K14" s="4">
        <v>193</v>
      </c>
      <c r="L14" s="4">
        <v>154</v>
      </c>
      <c r="M14" s="4">
        <v>726</v>
      </c>
      <c r="N14" s="3">
        <v>5135</v>
      </c>
      <c r="O14" s="12"/>
      <c r="P14" s="8">
        <f t="shared" si="0"/>
        <v>3.210629152012505E-3</v>
      </c>
    </row>
    <row r="15" spans="1:16" ht="15" customHeight="1">
      <c r="A15" s="1" t="s">
        <v>54</v>
      </c>
      <c r="B15" s="4">
        <v>4135</v>
      </c>
      <c r="C15" s="4">
        <v>5232</v>
      </c>
      <c r="D15" s="4">
        <v>6278</v>
      </c>
      <c r="E15" s="4">
        <v>703</v>
      </c>
      <c r="F15" s="4">
        <v>1221</v>
      </c>
      <c r="G15" s="4">
        <v>2243</v>
      </c>
      <c r="H15" s="4">
        <v>2421</v>
      </c>
      <c r="I15" s="4">
        <v>1578</v>
      </c>
      <c r="J15" s="4">
        <v>1836</v>
      </c>
      <c r="K15" s="4">
        <v>1981</v>
      </c>
      <c r="L15" s="4">
        <v>1811</v>
      </c>
      <c r="M15" s="4">
        <v>3819</v>
      </c>
      <c r="N15" s="3">
        <v>33258</v>
      </c>
      <c r="O15" s="12"/>
      <c r="P15" s="8">
        <f t="shared" si="0"/>
        <v>2.0794372801875734E-2</v>
      </c>
    </row>
    <row r="16" spans="1:16" ht="15" customHeight="1">
      <c r="A16" s="1" t="s">
        <v>55</v>
      </c>
      <c r="B16" s="4">
        <v>27</v>
      </c>
      <c r="C16" s="4">
        <v>24</v>
      </c>
      <c r="D16" s="4">
        <v>29</v>
      </c>
      <c r="E16" s="4">
        <v>22</v>
      </c>
      <c r="F16" s="4">
        <v>8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3">
        <v>110</v>
      </c>
      <c r="O16" s="12"/>
      <c r="P16" s="8">
        <f t="shared" si="0"/>
        <v>6.8776865963266908E-5</v>
      </c>
    </row>
    <row r="17" spans="1:16" ht="15" customHeight="1">
      <c r="A17" s="1" t="s">
        <v>56</v>
      </c>
      <c r="B17" s="4">
        <v>195</v>
      </c>
      <c r="C17" s="4">
        <v>142</v>
      </c>
      <c r="D17" s="4">
        <v>222</v>
      </c>
      <c r="E17" s="4">
        <v>130</v>
      </c>
      <c r="F17" s="4">
        <v>111</v>
      </c>
      <c r="G17" s="4">
        <v>116</v>
      </c>
      <c r="H17" s="4">
        <v>155</v>
      </c>
      <c r="I17" s="4">
        <v>204</v>
      </c>
      <c r="J17" s="4">
        <v>136</v>
      </c>
      <c r="K17" s="4">
        <v>101</v>
      </c>
      <c r="L17" s="4">
        <v>99</v>
      </c>
      <c r="M17" s="4">
        <v>157</v>
      </c>
      <c r="N17" s="3">
        <v>1768</v>
      </c>
      <c r="O17" s="12"/>
      <c r="P17" s="8">
        <f t="shared" si="0"/>
        <v>1.1054318093005079E-3</v>
      </c>
    </row>
    <row r="18" spans="1:16" ht="15" customHeight="1">
      <c r="A18" s="1" t="s">
        <v>86</v>
      </c>
      <c r="B18" s="4">
        <v>2322</v>
      </c>
      <c r="C18" s="4">
        <v>1759</v>
      </c>
      <c r="D18" s="4">
        <v>2827</v>
      </c>
      <c r="E18" s="4">
        <v>2615</v>
      </c>
      <c r="F18" s="4">
        <v>2549</v>
      </c>
      <c r="G18" s="4">
        <v>2164</v>
      </c>
      <c r="H18" s="4">
        <v>2246</v>
      </c>
      <c r="I18" s="4">
        <v>2732</v>
      </c>
      <c r="J18" s="4">
        <v>2251</v>
      </c>
      <c r="K18" s="4">
        <v>2210</v>
      </c>
      <c r="L18" s="4">
        <v>2116</v>
      </c>
      <c r="M18" s="4">
        <v>1433</v>
      </c>
      <c r="N18" s="3">
        <v>27224</v>
      </c>
      <c r="O18" s="12"/>
      <c r="P18" s="8">
        <f t="shared" si="0"/>
        <v>1.702164908167253E-2</v>
      </c>
    </row>
    <row r="19" spans="1:16" ht="15" customHeight="1">
      <c r="A19" s="1" t="s">
        <v>57</v>
      </c>
      <c r="B19" s="4">
        <v>19883</v>
      </c>
      <c r="C19" s="4">
        <v>18909</v>
      </c>
      <c r="D19" s="4">
        <v>17688</v>
      </c>
      <c r="E19" s="4">
        <v>15700</v>
      </c>
      <c r="F19" s="4">
        <v>15660</v>
      </c>
      <c r="G19" s="4">
        <v>15474</v>
      </c>
      <c r="H19" s="4">
        <v>14872</v>
      </c>
      <c r="I19" s="4">
        <v>17643</v>
      </c>
      <c r="J19" s="4">
        <v>17545</v>
      </c>
      <c r="K19" s="4">
        <v>16531</v>
      </c>
      <c r="L19" s="4">
        <v>19230</v>
      </c>
      <c r="M19" s="4">
        <v>20674</v>
      </c>
      <c r="N19" s="3">
        <v>209809</v>
      </c>
      <c r="O19" s="12"/>
      <c r="P19" s="8">
        <f t="shared" si="0"/>
        <v>0.13118186791715514</v>
      </c>
    </row>
    <row r="20" spans="1:16" ht="15" customHeight="1">
      <c r="A20" s="1" t="s">
        <v>58</v>
      </c>
      <c r="B20" s="4">
        <v>25628</v>
      </c>
      <c r="C20" s="4">
        <v>24216</v>
      </c>
      <c r="D20" s="4">
        <v>26822</v>
      </c>
      <c r="E20" s="4">
        <v>25189</v>
      </c>
      <c r="F20" s="4">
        <v>27387</v>
      </c>
      <c r="G20" s="4">
        <v>22157</v>
      </c>
      <c r="H20" s="4">
        <v>22343</v>
      </c>
      <c r="I20" s="4">
        <v>17527</v>
      </c>
      <c r="J20" s="4">
        <v>12214</v>
      </c>
      <c r="K20" s="4">
        <v>19320</v>
      </c>
      <c r="L20" s="4">
        <v>18058</v>
      </c>
      <c r="M20" s="4">
        <v>25680</v>
      </c>
      <c r="N20" s="3">
        <v>266541</v>
      </c>
      <c r="O20" s="12"/>
      <c r="P20" s="8">
        <f t="shared" si="0"/>
        <v>0.16665322391559204</v>
      </c>
    </row>
    <row r="21" spans="1:16" ht="15" customHeight="1">
      <c r="A21" s="1" t="s">
        <v>59</v>
      </c>
      <c r="B21" s="4">
        <v>2027</v>
      </c>
      <c r="C21" s="4">
        <v>1829</v>
      </c>
      <c r="D21" s="4">
        <v>3214</v>
      </c>
      <c r="E21" s="4">
        <v>3178</v>
      </c>
      <c r="F21" s="4">
        <v>3352</v>
      </c>
      <c r="G21" s="4">
        <v>3330</v>
      </c>
      <c r="H21" s="4">
        <v>3351</v>
      </c>
      <c r="I21" s="4">
        <v>4607</v>
      </c>
      <c r="J21" s="4">
        <v>4872</v>
      </c>
      <c r="K21" s="4">
        <v>5387</v>
      </c>
      <c r="L21" s="4">
        <v>3706</v>
      </c>
      <c r="M21" s="4">
        <v>2354</v>
      </c>
      <c r="N21" s="3">
        <v>41207</v>
      </c>
      <c r="O21" s="12"/>
      <c r="P21" s="8">
        <f t="shared" si="0"/>
        <v>2.5764439234075811E-2</v>
      </c>
    </row>
    <row r="22" spans="1:16" ht="15" customHeight="1">
      <c r="A22" s="1" t="s">
        <v>60</v>
      </c>
      <c r="B22" s="4">
        <v>11365</v>
      </c>
      <c r="C22" s="4">
        <v>11099</v>
      </c>
      <c r="D22" s="4">
        <v>12200</v>
      </c>
      <c r="E22" s="4">
        <v>8681</v>
      </c>
      <c r="F22" s="4">
        <v>13901</v>
      </c>
      <c r="G22" s="4">
        <v>9465</v>
      </c>
      <c r="H22" s="4">
        <v>10399</v>
      </c>
      <c r="I22" s="4">
        <v>10190</v>
      </c>
      <c r="J22" s="4">
        <v>8325</v>
      </c>
      <c r="K22" s="4">
        <v>5683</v>
      </c>
      <c r="L22" s="4">
        <v>8075</v>
      </c>
      <c r="M22" s="4">
        <v>7975</v>
      </c>
      <c r="N22" s="3">
        <v>117358</v>
      </c>
      <c r="O22" s="12"/>
      <c r="P22" s="8">
        <f t="shared" si="0"/>
        <v>7.3377413051973428E-2</v>
      </c>
    </row>
    <row r="23" spans="1:16" ht="15" customHeight="1">
      <c r="A23" s="1" t="s">
        <v>61</v>
      </c>
      <c r="B23" s="4">
        <v>3207</v>
      </c>
      <c r="C23" s="4">
        <v>3295</v>
      </c>
      <c r="D23" s="4">
        <v>2915</v>
      </c>
      <c r="E23" s="4">
        <v>2969</v>
      </c>
      <c r="F23" s="4">
        <v>4365</v>
      </c>
      <c r="G23" s="4">
        <v>2850</v>
      </c>
      <c r="H23" s="4">
        <v>2921</v>
      </c>
      <c r="I23" s="4">
        <v>4778</v>
      </c>
      <c r="J23" s="4">
        <v>1904</v>
      </c>
      <c r="K23" s="4">
        <v>1269</v>
      </c>
      <c r="L23" s="4">
        <v>1824</v>
      </c>
      <c r="M23" s="4">
        <v>2052</v>
      </c>
      <c r="N23" s="3">
        <v>34349</v>
      </c>
      <c r="O23" s="12"/>
      <c r="P23" s="8">
        <f t="shared" si="0"/>
        <v>2.1476514263384136E-2</v>
      </c>
    </row>
    <row r="24" spans="1:16" ht="15" customHeight="1">
      <c r="A24" s="1" t="s">
        <v>62</v>
      </c>
      <c r="B24" s="4">
        <v>12307</v>
      </c>
      <c r="C24" s="4">
        <v>12475</v>
      </c>
      <c r="D24" s="4">
        <v>14607</v>
      </c>
      <c r="E24" s="4">
        <v>13661</v>
      </c>
      <c r="F24" s="4">
        <v>14956</v>
      </c>
      <c r="G24" s="4">
        <v>13405</v>
      </c>
      <c r="H24" s="4">
        <v>11636</v>
      </c>
      <c r="I24" s="4">
        <v>14162</v>
      </c>
      <c r="J24" s="4">
        <v>8715</v>
      </c>
      <c r="K24" s="4">
        <v>8223</v>
      </c>
      <c r="L24" s="4">
        <v>9112</v>
      </c>
      <c r="M24" s="4">
        <v>9917</v>
      </c>
      <c r="N24" s="3">
        <v>143176</v>
      </c>
      <c r="O24" s="12"/>
      <c r="P24" s="8">
        <f t="shared" si="0"/>
        <v>8.9519968737788197E-2</v>
      </c>
    </row>
    <row r="25" spans="1:16" ht="15" customHeight="1">
      <c r="A25" s="1" t="s">
        <v>63</v>
      </c>
      <c r="B25" s="4">
        <v>1075</v>
      </c>
      <c r="C25" s="4">
        <v>503</v>
      </c>
      <c r="D25" s="4">
        <v>1817</v>
      </c>
      <c r="E25" s="4">
        <v>13833</v>
      </c>
      <c r="F25" s="4">
        <v>16730</v>
      </c>
      <c r="G25" s="4">
        <v>15394</v>
      </c>
      <c r="H25" s="4">
        <v>17023</v>
      </c>
      <c r="I25" s="4">
        <v>20518</v>
      </c>
      <c r="J25" s="4">
        <v>11972</v>
      </c>
      <c r="K25" s="4">
        <v>12970</v>
      </c>
      <c r="L25" s="4">
        <v>15751</v>
      </c>
      <c r="M25" s="4">
        <v>16587</v>
      </c>
      <c r="N25" s="3">
        <v>144173</v>
      </c>
      <c r="O25" s="12"/>
      <c r="P25" s="8">
        <f t="shared" si="0"/>
        <v>9.0143337241109803E-2</v>
      </c>
    </row>
    <row r="26" spans="1:16" ht="15" customHeight="1">
      <c r="A26" s="1" t="s">
        <v>64</v>
      </c>
      <c r="B26" s="4">
        <v>182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71</v>
      </c>
      <c r="M26" s="4">
        <v>57</v>
      </c>
      <c r="N26" s="3">
        <v>310</v>
      </c>
      <c r="O26" s="12"/>
      <c r="P26" s="8">
        <f t="shared" si="0"/>
        <v>1.9382571316920672E-4</v>
      </c>
    </row>
    <row r="27" spans="1:16" ht="15" customHeight="1">
      <c r="A27" s="1" t="s">
        <v>65</v>
      </c>
      <c r="B27" s="4">
        <v>1325</v>
      </c>
      <c r="C27" s="4">
        <v>577</v>
      </c>
      <c r="D27" s="4">
        <v>1495</v>
      </c>
      <c r="E27" s="4">
        <v>1034</v>
      </c>
      <c r="F27" s="4">
        <v>1706</v>
      </c>
      <c r="G27" s="4">
        <v>1113</v>
      </c>
      <c r="H27" s="4">
        <v>1264</v>
      </c>
      <c r="I27" s="4">
        <v>1306</v>
      </c>
      <c r="J27" s="4">
        <v>1090</v>
      </c>
      <c r="K27" s="4">
        <v>1669</v>
      </c>
      <c r="L27" s="4">
        <v>1385</v>
      </c>
      <c r="M27" s="4">
        <v>1650</v>
      </c>
      <c r="N27" s="3">
        <v>15614</v>
      </c>
      <c r="O27" s="12"/>
      <c r="P27" s="8">
        <f t="shared" si="0"/>
        <v>9.7625635013677218E-3</v>
      </c>
    </row>
    <row r="28" spans="1:16" ht="15" customHeight="1">
      <c r="A28" s="1" t="s">
        <v>66</v>
      </c>
      <c r="B28" s="4">
        <v>6261</v>
      </c>
      <c r="C28" s="4">
        <v>5743</v>
      </c>
      <c r="D28" s="4">
        <v>5461</v>
      </c>
      <c r="E28" s="4">
        <v>4885</v>
      </c>
      <c r="F28" s="4">
        <v>5682</v>
      </c>
      <c r="G28" s="4">
        <v>6406</v>
      </c>
      <c r="H28" s="4">
        <v>5524</v>
      </c>
      <c r="I28" s="4">
        <v>4938</v>
      </c>
      <c r="J28" s="4">
        <v>5458</v>
      </c>
      <c r="K28" s="4">
        <v>5154</v>
      </c>
      <c r="L28" s="4">
        <v>3956</v>
      </c>
      <c r="M28" s="4">
        <v>3531</v>
      </c>
      <c r="N28" s="3">
        <v>62999</v>
      </c>
      <c r="O28" s="12"/>
      <c r="P28" s="8">
        <f t="shared" si="0"/>
        <v>3.9389761625635011E-2</v>
      </c>
    </row>
    <row r="29" spans="1:16" ht="15" customHeight="1">
      <c r="A29" s="1" t="s">
        <v>67</v>
      </c>
      <c r="B29" s="4">
        <v>291</v>
      </c>
      <c r="C29" s="4">
        <v>314</v>
      </c>
      <c r="D29" s="4">
        <v>330</v>
      </c>
      <c r="E29" s="4">
        <v>374</v>
      </c>
      <c r="F29" s="4">
        <v>383</v>
      </c>
      <c r="G29" s="4">
        <v>447</v>
      </c>
      <c r="H29" s="4">
        <v>506</v>
      </c>
      <c r="I29" s="4">
        <v>419</v>
      </c>
      <c r="J29" s="4">
        <v>392</v>
      </c>
      <c r="K29" s="4">
        <v>335</v>
      </c>
      <c r="L29" s="4">
        <v>342</v>
      </c>
      <c r="M29" s="4">
        <v>413</v>
      </c>
      <c r="N29" s="3">
        <v>4546</v>
      </c>
      <c r="O29" s="12"/>
      <c r="P29" s="8">
        <f t="shared" si="0"/>
        <v>2.842360296991012E-3</v>
      </c>
    </row>
    <row r="30" spans="1:16" ht="15" customHeight="1">
      <c r="A30" s="1" t="s">
        <v>110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1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3">
        <v>1</v>
      </c>
      <c r="O30" s="12"/>
      <c r="P30" s="8">
        <f t="shared" si="0"/>
        <v>6.2524423602969911E-7</v>
      </c>
    </row>
    <row r="31" spans="1:16" ht="15" customHeight="1">
      <c r="A31" s="1" t="s">
        <v>68</v>
      </c>
      <c r="B31" s="4">
        <v>786</v>
      </c>
      <c r="C31" s="4">
        <v>967</v>
      </c>
      <c r="D31" s="4">
        <v>1025</v>
      </c>
      <c r="E31" s="4">
        <v>1062</v>
      </c>
      <c r="F31" s="4">
        <v>1053</v>
      </c>
      <c r="G31" s="4">
        <v>1171</v>
      </c>
      <c r="H31" s="4">
        <v>1316</v>
      </c>
      <c r="I31" s="4">
        <v>1154</v>
      </c>
      <c r="J31" s="4">
        <v>1000</v>
      </c>
      <c r="K31" s="4">
        <v>1169</v>
      </c>
      <c r="L31" s="4">
        <v>768</v>
      </c>
      <c r="M31" s="4">
        <v>700</v>
      </c>
      <c r="N31" s="3">
        <v>12171</v>
      </c>
      <c r="O31" s="12"/>
      <c r="P31" s="8">
        <f t="shared" si="0"/>
        <v>7.6098475967174674E-3</v>
      </c>
    </row>
    <row r="32" spans="1:16" ht="15" customHeight="1">
      <c r="A32" s="1" t="s">
        <v>69</v>
      </c>
      <c r="B32" s="4">
        <v>525</v>
      </c>
      <c r="C32" s="4">
        <v>486</v>
      </c>
      <c r="D32" s="4">
        <v>554</v>
      </c>
      <c r="E32" s="4">
        <v>241</v>
      </c>
      <c r="F32" s="4">
        <v>240</v>
      </c>
      <c r="G32" s="4">
        <v>390</v>
      </c>
      <c r="H32" s="4">
        <v>461</v>
      </c>
      <c r="I32" s="4">
        <v>677</v>
      </c>
      <c r="J32" s="4">
        <v>501</v>
      </c>
      <c r="K32" s="4">
        <v>472</v>
      </c>
      <c r="L32" s="4">
        <v>556</v>
      </c>
      <c r="M32" s="4">
        <v>553</v>
      </c>
      <c r="N32" s="3">
        <v>5656</v>
      </c>
      <c r="O32" s="12"/>
      <c r="P32" s="8">
        <f t="shared" si="0"/>
        <v>3.5363813989839781E-3</v>
      </c>
    </row>
    <row r="33" spans="1:16" ht="15" customHeight="1">
      <c r="A33" s="1" t="s">
        <v>70</v>
      </c>
      <c r="B33" s="4">
        <v>2561</v>
      </c>
      <c r="C33" s="4">
        <v>3024</v>
      </c>
      <c r="D33" s="4">
        <v>2598</v>
      </c>
      <c r="E33" s="4">
        <v>1870</v>
      </c>
      <c r="F33" s="4">
        <v>2797</v>
      </c>
      <c r="G33" s="4">
        <v>2665</v>
      </c>
      <c r="H33" s="4">
        <v>1867</v>
      </c>
      <c r="I33" s="4">
        <v>3876</v>
      </c>
      <c r="J33" s="4">
        <v>1922</v>
      </c>
      <c r="K33" s="4">
        <v>3631</v>
      </c>
      <c r="L33" s="4">
        <v>3284</v>
      </c>
      <c r="M33" s="4">
        <v>3139</v>
      </c>
      <c r="N33" s="3">
        <v>33234</v>
      </c>
      <c r="O33" s="12"/>
      <c r="P33" s="8">
        <f t="shared" si="0"/>
        <v>2.0779366940211021E-2</v>
      </c>
    </row>
    <row r="34" spans="1:16" ht="15" customHeight="1">
      <c r="A34" s="1" t="s">
        <v>105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92</v>
      </c>
      <c r="M34" s="4">
        <v>120</v>
      </c>
      <c r="N34" s="3">
        <v>212</v>
      </c>
      <c r="O34" s="12"/>
      <c r="P34" s="8">
        <f t="shared" si="0"/>
        <v>1.3255177803829621E-4</v>
      </c>
    </row>
    <row r="35" spans="1:16" ht="15" customHeight="1">
      <c r="A35" s="13" t="s">
        <v>19</v>
      </c>
      <c r="B35" s="3">
        <v>125736</v>
      </c>
      <c r="C35" s="3">
        <v>119392</v>
      </c>
      <c r="D35" s="3">
        <v>131122</v>
      </c>
      <c r="E35" s="3">
        <v>125704</v>
      </c>
      <c r="F35" s="3">
        <v>150687</v>
      </c>
      <c r="G35" s="3">
        <v>136964</v>
      </c>
      <c r="H35" s="3">
        <v>137018</v>
      </c>
      <c r="I35" s="3">
        <v>150714</v>
      </c>
      <c r="J35" s="3">
        <v>119176</v>
      </c>
      <c r="K35" s="3">
        <v>126820</v>
      </c>
      <c r="L35" s="3">
        <v>130116</v>
      </c>
      <c r="M35" s="3">
        <v>145927</v>
      </c>
      <c r="N35" s="3">
        <v>1599375</v>
      </c>
      <c r="O35" s="12"/>
      <c r="P35" s="8">
        <f>N35/$N$35</f>
        <v>1</v>
      </c>
    </row>
    <row r="36" spans="1:16" ht="15" customHeight="1"/>
    <row r="37" spans="1:16">
      <c r="A37" s="14" t="s">
        <v>84</v>
      </c>
    </row>
    <row r="38" spans="1:16" ht="15" customHeight="1">
      <c r="A38" s="15" t="s">
        <v>100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6"/>
    </row>
    <row r="39" spans="1:16" ht="15" customHeight="1"/>
    <row r="40" spans="1:16" ht="15" customHeight="1"/>
    <row r="41" spans="1:16" ht="15" customHeight="1"/>
    <row r="42" spans="1:16" ht="15" customHeight="1"/>
    <row r="43" spans="1:16" ht="15" customHeight="1"/>
    <row r="44" spans="1:16" ht="15" customHeight="1"/>
    <row r="45" spans="1:16" ht="15" customHeight="1"/>
    <row r="46" spans="1:16" ht="15" customHeight="1"/>
    <row r="47" spans="1:16" ht="15" customHeight="1"/>
    <row r="48" spans="1:16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</sheetData>
  <mergeCells count="1">
    <mergeCell ref="A38:N38"/>
  </mergeCells>
  <printOptions horizontalCentered="1" verticalCentered="1"/>
  <pageMargins left="0.11811023622047245" right="0.19685039370078741" top="0.15748031496062992" bottom="0.19685039370078741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31"/>
  <sheetViews>
    <sheetView workbookViewId="0">
      <selection activeCell="P16" sqref="P16"/>
    </sheetView>
  </sheetViews>
  <sheetFormatPr baseColWidth="10" defaultRowHeight="15"/>
  <cols>
    <col min="1" max="1" width="10.83203125" style="18"/>
    <col min="2" max="2" width="16.5" style="18" bestFit="1" customWidth="1"/>
    <col min="3" max="3" width="10.83203125" style="18"/>
    <col min="4" max="4" width="4.83203125" style="18" customWidth="1"/>
    <col min="5" max="16384" width="10.83203125" style="18"/>
  </cols>
  <sheetData>
    <row r="1" spans="2:11" ht="18">
      <c r="K1" s="20" t="s">
        <v>113</v>
      </c>
    </row>
    <row r="2" spans="2:11" ht="18">
      <c r="B2" s="18" t="s">
        <v>20</v>
      </c>
      <c r="C2" s="19">
        <v>121451</v>
      </c>
      <c r="K2" s="20" t="s">
        <v>112</v>
      </c>
    </row>
    <row r="3" spans="2:11">
      <c r="B3" s="18" t="s">
        <v>21</v>
      </c>
      <c r="C3" s="19">
        <v>62938</v>
      </c>
    </row>
    <row r="4" spans="2:11">
      <c r="B4" s="18" t="s">
        <v>22</v>
      </c>
      <c r="C4" s="19">
        <v>831</v>
      </c>
    </row>
    <row r="5" spans="2:11">
      <c r="B5" s="18" t="s">
        <v>23</v>
      </c>
      <c r="C5" s="19">
        <v>12245</v>
      </c>
    </row>
    <row r="6" spans="2:11">
      <c r="B6" s="18" t="s">
        <v>24</v>
      </c>
      <c r="C6" s="19">
        <v>180946</v>
      </c>
    </row>
    <row r="7" spans="2:11">
      <c r="B7" s="18" t="s">
        <v>25</v>
      </c>
      <c r="C7" s="19">
        <v>53754</v>
      </c>
    </row>
    <row r="8" spans="2:11">
      <c r="B8" s="18" t="s">
        <v>26</v>
      </c>
      <c r="C8" s="19">
        <v>1263</v>
      </c>
    </row>
    <row r="9" spans="2:11">
      <c r="B9" s="18" t="s">
        <v>27</v>
      </c>
      <c r="C9" s="19">
        <v>7097</v>
      </c>
    </row>
    <row r="10" spans="2:11">
      <c r="B10" s="18" t="s">
        <v>28</v>
      </c>
      <c r="C10" s="19">
        <v>5135</v>
      </c>
    </row>
    <row r="11" spans="2:11">
      <c r="B11" s="18" t="s">
        <v>29</v>
      </c>
      <c r="C11" s="19">
        <v>33258</v>
      </c>
    </row>
    <row r="12" spans="2:11">
      <c r="B12" s="18" t="s">
        <v>30</v>
      </c>
      <c r="C12" s="19">
        <v>110</v>
      </c>
    </row>
    <row r="13" spans="2:11">
      <c r="B13" s="18" t="s">
        <v>31</v>
      </c>
      <c r="C13" s="19">
        <v>1768</v>
      </c>
    </row>
    <row r="14" spans="2:11">
      <c r="B14" s="18" t="s">
        <v>87</v>
      </c>
      <c r="C14" s="19">
        <v>27224</v>
      </c>
    </row>
    <row r="15" spans="2:11">
      <c r="B15" s="18" t="s">
        <v>32</v>
      </c>
      <c r="C15" s="19">
        <v>209809</v>
      </c>
    </row>
    <row r="16" spans="2:11">
      <c r="B16" s="18" t="s">
        <v>33</v>
      </c>
      <c r="C16" s="19">
        <v>266541</v>
      </c>
    </row>
    <row r="17" spans="2:3">
      <c r="B17" s="18" t="s">
        <v>34</v>
      </c>
      <c r="C17" s="19">
        <v>41207</v>
      </c>
    </row>
    <row r="18" spans="2:3">
      <c r="B18" s="18" t="s">
        <v>35</v>
      </c>
      <c r="C18" s="19">
        <v>117358</v>
      </c>
    </row>
    <row r="19" spans="2:3">
      <c r="B19" s="18" t="s">
        <v>36</v>
      </c>
      <c r="C19" s="19">
        <v>34349</v>
      </c>
    </row>
    <row r="20" spans="2:3">
      <c r="B20" s="18" t="s">
        <v>37</v>
      </c>
      <c r="C20" s="19">
        <v>143176</v>
      </c>
    </row>
    <row r="21" spans="2:3">
      <c r="B21" s="18" t="s">
        <v>38</v>
      </c>
      <c r="C21" s="19">
        <v>144173</v>
      </c>
    </row>
    <row r="22" spans="2:3">
      <c r="B22" s="18" t="s">
        <v>39</v>
      </c>
      <c r="C22" s="19">
        <v>310</v>
      </c>
    </row>
    <row r="23" spans="2:3">
      <c r="B23" s="18" t="s">
        <v>40</v>
      </c>
      <c r="C23" s="19">
        <v>15614</v>
      </c>
    </row>
    <row r="24" spans="2:3">
      <c r="B24" s="18" t="s">
        <v>41</v>
      </c>
      <c r="C24" s="19">
        <v>62999</v>
      </c>
    </row>
    <row r="25" spans="2:3">
      <c r="B25" s="18" t="s">
        <v>42</v>
      </c>
      <c r="C25" s="19">
        <v>4546</v>
      </c>
    </row>
    <row r="26" spans="2:3">
      <c r="B26" s="18" t="s">
        <v>111</v>
      </c>
      <c r="C26" s="19">
        <v>1</v>
      </c>
    </row>
    <row r="27" spans="2:3">
      <c r="B27" s="18" t="s">
        <v>43</v>
      </c>
      <c r="C27" s="19">
        <v>12171</v>
      </c>
    </row>
    <row r="28" spans="2:3">
      <c r="B28" s="18" t="s">
        <v>45</v>
      </c>
      <c r="C28" s="19">
        <v>5656</v>
      </c>
    </row>
    <row r="29" spans="2:3">
      <c r="B29" s="18" t="s">
        <v>44</v>
      </c>
      <c r="C29" s="19">
        <v>33234</v>
      </c>
    </row>
    <row r="30" spans="2:3">
      <c r="B30" s="18" t="s">
        <v>107</v>
      </c>
      <c r="C30" s="19">
        <v>212</v>
      </c>
    </row>
    <row r="31" spans="2:3">
      <c r="C31" s="19">
        <v>1599376</v>
      </c>
    </row>
  </sheetData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7"/>
  <sheetViews>
    <sheetView workbookViewId="0">
      <selection activeCell="Q48" sqref="Q48"/>
    </sheetView>
  </sheetViews>
  <sheetFormatPr baseColWidth="10" defaultColWidth="11.5" defaultRowHeight="13.5" customHeight="1"/>
  <cols>
    <col min="1" max="1" width="22.83203125" style="9" customWidth="1"/>
    <col min="2" max="13" width="6.6640625" style="7" bestFit="1" customWidth="1"/>
    <col min="14" max="14" width="8.6640625" style="7" bestFit="1" customWidth="1"/>
    <col min="15" max="15" width="12.1640625" style="9" bestFit="1" customWidth="1"/>
    <col min="16" max="16384" width="11.5" style="9"/>
  </cols>
  <sheetData>
    <row r="1" spans="1:16" ht="13.5" customHeight="1">
      <c r="B1" s="6"/>
      <c r="O1" s="7"/>
    </row>
    <row r="2" spans="1:16" ht="13.5" customHeight="1">
      <c r="A2" s="6" t="s">
        <v>81</v>
      </c>
      <c r="O2" s="7"/>
    </row>
    <row r="3" spans="1:16" ht="13.5" customHeight="1">
      <c r="A3" s="6" t="s">
        <v>106</v>
      </c>
      <c r="O3" s="7"/>
    </row>
    <row r="4" spans="1:16" ht="13.5" customHeight="1">
      <c r="B4" s="6"/>
      <c r="O4" s="7"/>
    </row>
    <row r="5" spans="1:16" ht="13.5" customHeight="1">
      <c r="A5" s="21" t="s">
        <v>13</v>
      </c>
      <c r="B5" s="10" t="s">
        <v>0</v>
      </c>
      <c r="C5" s="10" t="s">
        <v>1</v>
      </c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9</v>
      </c>
      <c r="L5" s="10" t="s">
        <v>10</v>
      </c>
      <c r="M5" s="10" t="s">
        <v>11</v>
      </c>
      <c r="N5" s="10" t="s">
        <v>19</v>
      </c>
      <c r="O5" s="10" t="s">
        <v>72</v>
      </c>
    </row>
    <row r="6" spans="1:16" ht="13.5" customHeight="1">
      <c r="A6" s="1" t="s">
        <v>46</v>
      </c>
      <c r="B6" s="4">
        <v>490</v>
      </c>
      <c r="C6" s="4">
        <v>477</v>
      </c>
      <c r="D6" s="4">
        <v>484</v>
      </c>
      <c r="E6" s="4">
        <v>487</v>
      </c>
      <c r="F6" s="4">
        <v>484</v>
      </c>
      <c r="G6" s="4">
        <v>476</v>
      </c>
      <c r="H6" s="4">
        <v>483</v>
      </c>
      <c r="I6" s="4">
        <v>475</v>
      </c>
      <c r="J6" s="4">
        <v>480</v>
      </c>
      <c r="K6" s="4">
        <v>501</v>
      </c>
      <c r="L6" s="4">
        <v>496</v>
      </c>
      <c r="M6" s="4">
        <v>508</v>
      </c>
      <c r="N6" s="22">
        <v>5841</v>
      </c>
      <c r="O6" s="23">
        <v>486.75</v>
      </c>
      <c r="P6" s="24"/>
    </row>
    <row r="7" spans="1:16" ht="13.5" customHeight="1">
      <c r="A7" s="1" t="s">
        <v>71</v>
      </c>
      <c r="B7" s="4">
        <v>418</v>
      </c>
      <c r="C7" s="4">
        <v>379</v>
      </c>
      <c r="D7" s="4">
        <v>387</v>
      </c>
      <c r="E7" s="4">
        <v>412</v>
      </c>
      <c r="F7" s="4">
        <v>425</v>
      </c>
      <c r="G7" s="4">
        <v>459</v>
      </c>
      <c r="H7" s="4">
        <v>464</v>
      </c>
      <c r="I7" s="4">
        <v>478</v>
      </c>
      <c r="J7" s="4">
        <v>472</v>
      </c>
      <c r="K7" s="4">
        <v>474</v>
      </c>
      <c r="L7" s="4">
        <v>468</v>
      </c>
      <c r="M7" s="4">
        <v>483</v>
      </c>
      <c r="N7" s="22">
        <v>5319</v>
      </c>
      <c r="O7" s="23">
        <v>443.25</v>
      </c>
      <c r="P7" s="24"/>
    </row>
    <row r="8" spans="1:16" ht="13.5" customHeight="1">
      <c r="A8" s="1" t="s">
        <v>47</v>
      </c>
      <c r="B8" s="4">
        <v>4</v>
      </c>
      <c r="C8" s="4">
        <v>4</v>
      </c>
      <c r="D8" s="4">
        <v>7</v>
      </c>
      <c r="E8" s="4">
        <v>4</v>
      </c>
      <c r="F8" s="4">
        <v>8</v>
      </c>
      <c r="G8" s="4">
        <v>6</v>
      </c>
      <c r="H8" s="4">
        <v>6</v>
      </c>
      <c r="I8" s="4">
        <v>6</v>
      </c>
      <c r="J8" s="4">
        <v>9</v>
      </c>
      <c r="K8" s="4">
        <v>10</v>
      </c>
      <c r="L8" s="4">
        <v>9</v>
      </c>
      <c r="M8" s="4">
        <v>9</v>
      </c>
      <c r="N8" s="22">
        <v>82</v>
      </c>
      <c r="O8" s="23">
        <v>6.833333333333333</v>
      </c>
      <c r="P8" s="24"/>
    </row>
    <row r="9" spans="1:16" ht="13.5" customHeight="1">
      <c r="A9" s="1" t="s">
        <v>48</v>
      </c>
      <c r="B9" s="4">
        <v>52</v>
      </c>
      <c r="C9" s="4">
        <v>89</v>
      </c>
      <c r="D9" s="4">
        <v>92</v>
      </c>
      <c r="E9" s="4">
        <v>111</v>
      </c>
      <c r="F9" s="4">
        <v>110</v>
      </c>
      <c r="G9" s="4">
        <v>107</v>
      </c>
      <c r="H9" s="4">
        <v>112</v>
      </c>
      <c r="I9" s="4">
        <v>132</v>
      </c>
      <c r="J9" s="4">
        <v>114</v>
      </c>
      <c r="K9" s="4">
        <v>110</v>
      </c>
      <c r="L9" s="4">
        <v>97</v>
      </c>
      <c r="M9" s="4">
        <v>85</v>
      </c>
      <c r="N9" s="22">
        <v>1211</v>
      </c>
      <c r="O9" s="23">
        <v>100.91666666666667</v>
      </c>
      <c r="P9" s="24"/>
    </row>
    <row r="10" spans="1:16" ht="13.5" customHeight="1">
      <c r="A10" s="1" t="s">
        <v>49</v>
      </c>
      <c r="B10" s="4">
        <v>783</v>
      </c>
      <c r="C10" s="4">
        <v>803</v>
      </c>
      <c r="D10" s="4">
        <v>842</v>
      </c>
      <c r="E10" s="4">
        <v>866</v>
      </c>
      <c r="F10" s="4">
        <v>867</v>
      </c>
      <c r="G10" s="4">
        <v>845</v>
      </c>
      <c r="H10" s="4">
        <v>838</v>
      </c>
      <c r="I10" s="4">
        <v>834</v>
      </c>
      <c r="J10" s="4">
        <v>812</v>
      </c>
      <c r="K10" s="4">
        <v>806</v>
      </c>
      <c r="L10" s="4">
        <v>804</v>
      </c>
      <c r="M10" s="4">
        <v>767</v>
      </c>
      <c r="N10" s="22">
        <v>9867</v>
      </c>
      <c r="O10" s="23">
        <v>822.25</v>
      </c>
      <c r="P10" s="24"/>
    </row>
    <row r="11" spans="1:16" ht="13.5" customHeight="1">
      <c r="A11" s="1" t="s">
        <v>50</v>
      </c>
      <c r="B11" s="4">
        <v>265</v>
      </c>
      <c r="C11" s="4">
        <v>240</v>
      </c>
      <c r="D11" s="4">
        <v>189</v>
      </c>
      <c r="E11" s="4">
        <v>230</v>
      </c>
      <c r="F11" s="4">
        <v>253</v>
      </c>
      <c r="G11" s="4">
        <v>237</v>
      </c>
      <c r="H11" s="4">
        <v>315</v>
      </c>
      <c r="I11" s="4">
        <v>352</v>
      </c>
      <c r="J11" s="4">
        <v>397</v>
      </c>
      <c r="K11" s="4">
        <v>402</v>
      </c>
      <c r="L11" s="4">
        <v>394</v>
      </c>
      <c r="M11" s="4">
        <v>415</v>
      </c>
      <c r="N11" s="22">
        <v>3689</v>
      </c>
      <c r="O11" s="23">
        <v>307.41666666666669</v>
      </c>
      <c r="P11" s="24"/>
    </row>
    <row r="12" spans="1:16" ht="13.5" customHeight="1">
      <c r="A12" s="1" t="s">
        <v>51</v>
      </c>
      <c r="B12" s="4">
        <v>0</v>
      </c>
      <c r="C12" s="4">
        <v>0</v>
      </c>
      <c r="D12" s="4">
        <v>51</v>
      </c>
      <c r="E12" s="4">
        <v>54</v>
      </c>
      <c r="F12" s="4">
        <v>60</v>
      </c>
      <c r="G12" s="4">
        <v>62</v>
      </c>
      <c r="H12" s="4">
        <v>29</v>
      </c>
      <c r="I12" s="4">
        <v>36</v>
      </c>
      <c r="J12" s="4">
        <v>45</v>
      </c>
      <c r="K12" s="4">
        <v>30</v>
      </c>
      <c r="L12" s="4">
        <v>47</v>
      </c>
      <c r="M12" s="4">
        <v>54</v>
      </c>
      <c r="N12" s="22">
        <v>468</v>
      </c>
      <c r="O12" s="23">
        <v>39</v>
      </c>
      <c r="P12" s="24"/>
    </row>
    <row r="13" spans="1:16" ht="13.5" customHeight="1">
      <c r="A13" s="1" t="s">
        <v>52</v>
      </c>
      <c r="B13" s="4">
        <v>136</v>
      </c>
      <c r="C13" s="4">
        <v>123</v>
      </c>
      <c r="D13" s="4">
        <v>138</v>
      </c>
      <c r="E13" s="4">
        <v>0</v>
      </c>
      <c r="F13" s="4">
        <v>90</v>
      </c>
      <c r="G13" s="4">
        <v>100</v>
      </c>
      <c r="H13" s="4">
        <v>96</v>
      </c>
      <c r="I13" s="4">
        <v>100</v>
      </c>
      <c r="J13" s="4">
        <v>81</v>
      </c>
      <c r="K13" s="4">
        <v>76</v>
      </c>
      <c r="L13" s="4">
        <v>88</v>
      </c>
      <c r="M13" s="4">
        <v>106</v>
      </c>
      <c r="N13" s="22">
        <v>1134</v>
      </c>
      <c r="O13" s="23">
        <v>94.5</v>
      </c>
      <c r="P13" s="24"/>
    </row>
    <row r="14" spans="1:16" ht="13.5" customHeight="1">
      <c r="A14" s="1" t="s">
        <v>53</v>
      </c>
      <c r="B14" s="4">
        <v>68</v>
      </c>
      <c r="C14" s="4">
        <v>81</v>
      </c>
      <c r="D14" s="4">
        <v>89</v>
      </c>
      <c r="E14" s="4">
        <v>98</v>
      </c>
      <c r="F14" s="4">
        <v>81</v>
      </c>
      <c r="G14" s="4">
        <v>86</v>
      </c>
      <c r="H14" s="4">
        <v>85</v>
      </c>
      <c r="I14" s="4">
        <v>91</v>
      </c>
      <c r="J14" s="4">
        <v>85</v>
      </c>
      <c r="K14" s="4">
        <v>67</v>
      </c>
      <c r="L14" s="4">
        <v>47</v>
      </c>
      <c r="M14" s="4">
        <v>77</v>
      </c>
      <c r="N14" s="22">
        <v>955</v>
      </c>
      <c r="O14" s="23">
        <v>79.583333333333329</v>
      </c>
      <c r="P14" s="24"/>
    </row>
    <row r="15" spans="1:16" ht="13.5" customHeight="1">
      <c r="A15" s="1" t="s">
        <v>54</v>
      </c>
      <c r="B15" s="4">
        <v>252</v>
      </c>
      <c r="C15" s="4">
        <v>274</v>
      </c>
      <c r="D15" s="4">
        <v>289</v>
      </c>
      <c r="E15" s="4">
        <v>191</v>
      </c>
      <c r="F15" s="4">
        <v>127</v>
      </c>
      <c r="G15" s="4">
        <v>190</v>
      </c>
      <c r="H15" s="4">
        <v>195</v>
      </c>
      <c r="I15" s="4">
        <v>170</v>
      </c>
      <c r="J15" s="4">
        <v>185</v>
      </c>
      <c r="K15" s="4">
        <v>191</v>
      </c>
      <c r="L15" s="4">
        <v>181</v>
      </c>
      <c r="M15" s="4">
        <v>264</v>
      </c>
      <c r="N15" s="22">
        <v>2509</v>
      </c>
      <c r="O15" s="23">
        <v>209.08333333333334</v>
      </c>
      <c r="P15" s="24"/>
    </row>
    <row r="16" spans="1:16" ht="13.5" customHeight="1">
      <c r="A16" s="1" t="s">
        <v>55</v>
      </c>
      <c r="B16" s="4">
        <v>10</v>
      </c>
      <c r="C16" s="4">
        <v>9</v>
      </c>
      <c r="D16" s="4">
        <v>9</v>
      </c>
      <c r="E16" s="4">
        <v>9</v>
      </c>
      <c r="F16" s="4">
        <v>8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22">
        <v>45</v>
      </c>
      <c r="O16" s="23">
        <v>3.75</v>
      </c>
      <c r="P16" s="24"/>
    </row>
    <row r="17" spans="1:16" ht="13.5" customHeight="1">
      <c r="A17" s="1" t="s">
        <v>56</v>
      </c>
      <c r="B17" s="4">
        <v>41</v>
      </c>
      <c r="C17" s="4">
        <v>45</v>
      </c>
      <c r="D17" s="4">
        <v>62</v>
      </c>
      <c r="E17" s="4">
        <v>56</v>
      </c>
      <c r="F17" s="4">
        <v>18</v>
      </c>
      <c r="G17" s="4">
        <v>18</v>
      </c>
      <c r="H17" s="4">
        <v>34</v>
      </c>
      <c r="I17" s="4">
        <v>42</v>
      </c>
      <c r="J17" s="4">
        <v>86</v>
      </c>
      <c r="K17" s="4">
        <v>37</v>
      </c>
      <c r="L17" s="4">
        <v>36</v>
      </c>
      <c r="M17" s="4">
        <v>38</v>
      </c>
      <c r="N17" s="22">
        <v>513</v>
      </c>
      <c r="O17" s="23">
        <v>42.75</v>
      </c>
      <c r="P17" s="24"/>
    </row>
    <row r="18" spans="1:16" ht="13.5" customHeight="1">
      <c r="A18" s="1" t="s">
        <v>86</v>
      </c>
      <c r="B18" s="4">
        <v>136</v>
      </c>
      <c r="C18" s="4">
        <v>139</v>
      </c>
      <c r="D18" s="4">
        <v>163</v>
      </c>
      <c r="E18" s="4">
        <v>160</v>
      </c>
      <c r="F18" s="4">
        <v>158</v>
      </c>
      <c r="G18" s="4">
        <v>153</v>
      </c>
      <c r="H18" s="4">
        <v>156</v>
      </c>
      <c r="I18" s="4">
        <v>156</v>
      </c>
      <c r="J18" s="4">
        <v>157</v>
      </c>
      <c r="K18" s="4">
        <v>154</v>
      </c>
      <c r="L18" s="4">
        <v>155</v>
      </c>
      <c r="M18" s="4">
        <v>155</v>
      </c>
      <c r="N18" s="22">
        <v>1842</v>
      </c>
      <c r="O18" s="23">
        <v>153.5</v>
      </c>
      <c r="P18" s="24"/>
    </row>
    <row r="19" spans="1:16" ht="13.5" customHeight="1">
      <c r="A19" s="1" t="s">
        <v>57</v>
      </c>
      <c r="B19" s="4">
        <v>1000</v>
      </c>
      <c r="C19" s="4">
        <v>1040</v>
      </c>
      <c r="D19" s="4">
        <v>1048</v>
      </c>
      <c r="E19" s="4">
        <v>1052</v>
      </c>
      <c r="F19" s="4">
        <v>923</v>
      </c>
      <c r="G19" s="4">
        <v>961</v>
      </c>
      <c r="H19" s="4">
        <v>958</v>
      </c>
      <c r="I19" s="4">
        <v>952</v>
      </c>
      <c r="J19" s="4">
        <v>990</v>
      </c>
      <c r="K19" s="4">
        <v>998</v>
      </c>
      <c r="L19" s="4">
        <v>992</v>
      </c>
      <c r="M19" s="4">
        <v>1079</v>
      </c>
      <c r="N19" s="22">
        <v>11993</v>
      </c>
      <c r="O19" s="23">
        <v>999.41666666666663</v>
      </c>
      <c r="P19" s="24"/>
    </row>
    <row r="20" spans="1:16" ht="13.5" customHeight="1">
      <c r="A20" s="1" t="s">
        <v>58</v>
      </c>
      <c r="B20" s="4">
        <v>1374</v>
      </c>
      <c r="C20" s="4">
        <v>1420</v>
      </c>
      <c r="D20" s="4">
        <v>1429</v>
      </c>
      <c r="E20" s="4">
        <v>1401</v>
      </c>
      <c r="F20" s="4">
        <v>1442</v>
      </c>
      <c r="G20" s="4">
        <v>1435</v>
      </c>
      <c r="H20" s="4">
        <v>1433</v>
      </c>
      <c r="I20" s="4">
        <v>1372</v>
      </c>
      <c r="J20" s="4">
        <v>1424</v>
      </c>
      <c r="K20" s="4">
        <v>1429</v>
      </c>
      <c r="L20" s="4">
        <v>1470</v>
      </c>
      <c r="M20" s="4">
        <v>1491</v>
      </c>
      <c r="N20" s="22">
        <v>17120</v>
      </c>
      <c r="O20" s="23">
        <v>1426.6666666666667</v>
      </c>
      <c r="P20" s="24"/>
    </row>
    <row r="21" spans="1:16" ht="13.5" customHeight="1">
      <c r="A21" s="1" t="s">
        <v>59</v>
      </c>
      <c r="B21" s="4">
        <v>171</v>
      </c>
      <c r="C21" s="4">
        <v>178</v>
      </c>
      <c r="D21" s="4">
        <v>230</v>
      </c>
      <c r="E21" s="4">
        <v>245</v>
      </c>
      <c r="F21" s="4">
        <v>258</v>
      </c>
      <c r="G21" s="4">
        <v>262</v>
      </c>
      <c r="H21" s="4">
        <v>267</v>
      </c>
      <c r="I21" s="4">
        <v>297</v>
      </c>
      <c r="J21" s="4">
        <v>289</v>
      </c>
      <c r="K21" s="4">
        <v>285</v>
      </c>
      <c r="L21" s="4">
        <v>253</v>
      </c>
      <c r="M21" s="4">
        <v>152</v>
      </c>
      <c r="N21" s="22">
        <v>2887</v>
      </c>
      <c r="O21" s="23">
        <v>240.58333333333334</v>
      </c>
      <c r="P21" s="24"/>
    </row>
    <row r="22" spans="1:16" ht="13.5" customHeight="1">
      <c r="A22" s="1" t="s">
        <v>60</v>
      </c>
      <c r="B22" s="4">
        <v>484</v>
      </c>
      <c r="C22" s="4">
        <v>466</v>
      </c>
      <c r="D22" s="4">
        <v>497</v>
      </c>
      <c r="E22" s="4">
        <v>516</v>
      </c>
      <c r="F22" s="4">
        <v>515</v>
      </c>
      <c r="G22" s="4">
        <v>509</v>
      </c>
      <c r="H22" s="4">
        <v>494</v>
      </c>
      <c r="I22" s="4">
        <v>511</v>
      </c>
      <c r="J22" s="4">
        <v>496</v>
      </c>
      <c r="K22" s="4">
        <v>447</v>
      </c>
      <c r="L22" s="4">
        <v>457</v>
      </c>
      <c r="M22" s="4">
        <v>468</v>
      </c>
      <c r="N22" s="22">
        <v>5860</v>
      </c>
      <c r="O22" s="23">
        <v>488.33333333333331</v>
      </c>
      <c r="P22" s="24"/>
    </row>
    <row r="23" spans="1:16" ht="13.5" customHeight="1">
      <c r="A23" s="1" t="s">
        <v>61</v>
      </c>
      <c r="B23" s="4">
        <v>175</v>
      </c>
      <c r="C23" s="4">
        <v>167</v>
      </c>
      <c r="D23" s="4">
        <v>169</v>
      </c>
      <c r="E23" s="4">
        <v>226</v>
      </c>
      <c r="F23" s="4">
        <v>198</v>
      </c>
      <c r="G23" s="4">
        <v>199</v>
      </c>
      <c r="H23" s="4">
        <v>218</v>
      </c>
      <c r="I23" s="4">
        <v>202</v>
      </c>
      <c r="J23" s="4">
        <v>180</v>
      </c>
      <c r="K23" s="4">
        <v>149</v>
      </c>
      <c r="L23" s="4">
        <v>154</v>
      </c>
      <c r="M23" s="4">
        <v>166</v>
      </c>
      <c r="N23" s="22">
        <v>2203</v>
      </c>
      <c r="O23" s="23">
        <v>183.58333333333334</v>
      </c>
      <c r="P23" s="24"/>
    </row>
    <row r="24" spans="1:16" ht="13.5" customHeight="1">
      <c r="A24" s="1" t="s">
        <v>62</v>
      </c>
      <c r="B24" s="4">
        <v>625</v>
      </c>
      <c r="C24" s="4">
        <v>620</v>
      </c>
      <c r="D24" s="4">
        <v>658</v>
      </c>
      <c r="E24" s="4">
        <v>734</v>
      </c>
      <c r="F24" s="4">
        <v>679</v>
      </c>
      <c r="G24" s="4">
        <v>656</v>
      </c>
      <c r="H24" s="4">
        <v>649</v>
      </c>
      <c r="I24" s="4">
        <v>680</v>
      </c>
      <c r="J24" s="4">
        <v>655</v>
      </c>
      <c r="K24" s="4">
        <v>637</v>
      </c>
      <c r="L24" s="4">
        <v>615</v>
      </c>
      <c r="M24" s="4">
        <v>635</v>
      </c>
      <c r="N24" s="22">
        <v>7843</v>
      </c>
      <c r="O24" s="23">
        <v>653.58333333333337</v>
      </c>
      <c r="P24" s="24"/>
    </row>
    <row r="25" spans="1:16" ht="13.5" customHeight="1">
      <c r="A25" s="1" t="s">
        <v>63</v>
      </c>
      <c r="B25" s="4">
        <v>86</v>
      </c>
      <c r="C25" s="4">
        <v>74</v>
      </c>
      <c r="D25" s="4">
        <v>696</v>
      </c>
      <c r="E25" s="4">
        <v>909</v>
      </c>
      <c r="F25" s="4">
        <v>925</v>
      </c>
      <c r="G25" s="4">
        <v>955</v>
      </c>
      <c r="H25" s="4">
        <v>897</v>
      </c>
      <c r="I25" s="4">
        <v>1012</v>
      </c>
      <c r="J25" s="4">
        <v>999</v>
      </c>
      <c r="K25" s="4">
        <v>1002</v>
      </c>
      <c r="L25" s="4">
        <v>987</v>
      </c>
      <c r="M25" s="4">
        <v>1057</v>
      </c>
      <c r="N25" s="22">
        <v>9599</v>
      </c>
      <c r="O25" s="23">
        <v>799.91666666666663</v>
      </c>
      <c r="P25" s="24"/>
    </row>
    <row r="26" spans="1:16" ht="13.5" customHeight="1">
      <c r="A26" s="1" t="s">
        <v>64</v>
      </c>
      <c r="B26" s="4">
        <v>40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39</v>
      </c>
      <c r="M26" s="4">
        <v>41</v>
      </c>
      <c r="N26" s="22">
        <v>120</v>
      </c>
      <c r="O26" s="23">
        <v>10</v>
      </c>
      <c r="P26" s="24"/>
    </row>
    <row r="27" spans="1:16" ht="13.5" customHeight="1">
      <c r="A27" s="1" t="s">
        <v>65</v>
      </c>
      <c r="B27" s="4">
        <v>96</v>
      </c>
      <c r="C27" s="4">
        <v>82</v>
      </c>
      <c r="D27" s="4">
        <v>100</v>
      </c>
      <c r="E27" s="4">
        <v>96</v>
      </c>
      <c r="F27" s="4">
        <v>109</v>
      </c>
      <c r="G27" s="4">
        <v>92</v>
      </c>
      <c r="H27" s="4">
        <v>97</v>
      </c>
      <c r="I27" s="4">
        <v>93</v>
      </c>
      <c r="J27" s="4">
        <v>90</v>
      </c>
      <c r="K27" s="4">
        <v>116</v>
      </c>
      <c r="L27" s="4">
        <v>103</v>
      </c>
      <c r="M27" s="4">
        <v>116</v>
      </c>
      <c r="N27" s="22">
        <v>1190</v>
      </c>
      <c r="O27" s="23">
        <v>99.166666666666671</v>
      </c>
      <c r="P27" s="24"/>
    </row>
    <row r="28" spans="1:16" ht="13.5" customHeight="1">
      <c r="A28" s="1" t="s">
        <v>66</v>
      </c>
      <c r="B28" s="4">
        <v>450</v>
      </c>
      <c r="C28" s="4">
        <v>455</v>
      </c>
      <c r="D28" s="4">
        <v>426</v>
      </c>
      <c r="E28" s="4">
        <v>365</v>
      </c>
      <c r="F28" s="4">
        <v>392</v>
      </c>
      <c r="G28" s="4">
        <v>427</v>
      </c>
      <c r="H28" s="4">
        <v>433</v>
      </c>
      <c r="I28" s="4">
        <v>433</v>
      </c>
      <c r="J28" s="4">
        <v>430</v>
      </c>
      <c r="K28" s="4">
        <v>416</v>
      </c>
      <c r="L28" s="4">
        <v>405</v>
      </c>
      <c r="M28" s="4">
        <v>351</v>
      </c>
      <c r="N28" s="22">
        <v>4983</v>
      </c>
      <c r="O28" s="23">
        <v>415.25</v>
      </c>
      <c r="P28" s="24"/>
    </row>
    <row r="29" spans="1:16" ht="13.5" customHeight="1">
      <c r="A29" s="1" t="s">
        <v>67</v>
      </c>
      <c r="B29" s="4">
        <v>26</v>
      </c>
      <c r="C29" s="4">
        <v>33</v>
      </c>
      <c r="D29" s="4">
        <v>33</v>
      </c>
      <c r="E29" s="4">
        <v>47</v>
      </c>
      <c r="F29" s="4">
        <v>34</v>
      </c>
      <c r="G29" s="4">
        <v>29</v>
      </c>
      <c r="H29" s="4">
        <v>38</v>
      </c>
      <c r="I29" s="4">
        <v>39</v>
      </c>
      <c r="J29" s="4">
        <v>35</v>
      </c>
      <c r="K29" s="4">
        <v>42</v>
      </c>
      <c r="L29" s="4">
        <v>44</v>
      </c>
      <c r="M29" s="4">
        <v>36</v>
      </c>
      <c r="N29" s="22">
        <v>436</v>
      </c>
      <c r="O29" s="23">
        <v>36.333333333333336</v>
      </c>
      <c r="P29" s="24"/>
    </row>
    <row r="30" spans="1:16" ht="13.5" customHeight="1">
      <c r="A30" s="1" t="s">
        <v>110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1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22">
        <v>1</v>
      </c>
      <c r="O30" s="23">
        <v>8.3333333333333329E-2</v>
      </c>
      <c r="P30" s="24"/>
    </row>
    <row r="31" spans="1:16" ht="13.5" customHeight="1">
      <c r="A31" s="1" t="s">
        <v>68</v>
      </c>
      <c r="B31" s="4">
        <v>85</v>
      </c>
      <c r="C31" s="4">
        <v>123</v>
      </c>
      <c r="D31" s="4">
        <v>116</v>
      </c>
      <c r="E31" s="4">
        <v>103</v>
      </c>
      <c r="F31" s="4">
        <v>108</v>
      </c>
      <c r="G31" s="4">
        <v>118</v>
      </c>
      <c r="H31" s="4">
        <v>117</v>
      </c>
      <c r="I31" s="4">
        <v>116</v>
      </c>
      <c r="J31" s="4">
        <v>109</v>
      </c>
      <c r="K31" s="4">
        <v>115</v>
      </c>
      <c r="L31" s="4">
        <v>104</v>
      </c>
      <c r="M31" s="4">
        <v>90</v>
      </c>
      <c r="N31" s="22">
        <v>1304</v>
      </c>
      <c r="O31" s="23">
        <v>108.66666666666667</v>
      </c>
      <c r="P31" s="24"/>
    </row>
    <row r="32" spans="1:16" ht="13.5" customHeight="1">
      <c r="A32" s="1" t="s">
        <v>69</v>
      </c>
      <c r="B32" s="4">
        <v>84</v>
      </c>
      <c r="C32" s="4">
        <v>89</v>
      </c>
      <c r="D32" s="4">
        <v>103</v>
      </c>
      <c r="E32" s="4">
        <v>20</v>
      </c>
      <c r="F32" s="4">
        <v>21</v>
      </c>
      <c r="G32" s="4">
        <v>57</v>
      </c>
      <c r="H32" s="4">
        <v>81</v>
      </c>
      <c r="I32" s="4">
        <v>85</v>
      </c>
      <c r="J32" s="4">
        <v>79</v>
      </c>
      <c r="K32" s="4">
        <v>79</v>
      </c>
      <c r="L32" s="4">
        <v>71</v>
      </c>
      <c r="M32" s="4">
        <v>72</v>
      </c>
      <c r="N32" s="22">
        <v>841</v>
      </c>
      <c r="O32" s="23">
        <v>70.083333333333329</v>
      </c>
      <c r="P32" s="24"/>
    </row>
    <row r="33" spans="1:16" ht="13.5" customHeight="1">
      <c r="A33" s="1" t="s">
        <v>70</v>
      </c>
      <c r="B33" s="4">
        <v>193</v>
      </c>
      <c r="C33" s="4">
        <v>201</v>
      </c>
      <c r="D33" s="4">
        <v>192</v>
      </c>
      <c r="E33" s="4">
        <v>200</v>
      </c>
      <c r="F33" s="4">
        <v>229</v>
      </c>
      <c r="G33" s="4">
        <v>229</v>
      </c>
      <c r="H33" s="4">
        <v>189</v>
      </c>
      <c r="I33" s="4">
        <v>256</v>
      </c>
      <c r="J33" s="4">
        <v>183</v>
      </c>
      <c r="K33" s="4">
        <v>251</v>
      </c>
      <c r="L33" s="4">
        <v>241</v>
      </c>
      <c r="M33" s="4">
        <v>227</v>
      </c>
      <c r="N33" s="22">
        <v>2591</v>
      </c>
      <c r="O33" s="23">
        <v>215.91666666666666</v>
      </c>
      <c r="P33" s="24"/>
    </row>
    <row r="34" spans="1:16" ht="13.5" customHeight="1">
      <c r="A34" s="1" t="s">
        <v>105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17</v>
      </c>
      <c r="M34" s="4">
        <v>19</v>
      </c>
      <c r="N34" s="22">
        <v>36</v>
      </c>
      <c r="O34" s="23">
        <v>3</v>
      </c>
      <c r="P34" s="24"/>
    </row>
    <row r="35" spans="1:16" ht="13.5" customHeight="1">
      <c r="A35" s="2" t="s">
        <v>19</v>
      </c>
      <c r="B35" s="3">
        <v>7544</v>
      </c>
      <c r="C35" s="3">
        <v>7611</v>
      </c>
      <c r="D35" s="3">
        <v>8499</v>
      </c>
      <c r="E35" s="3">
        <v>8592</v>
      </c>
      <c r="F35" s="3">
        <v>8522</v>
      </c>
      <c r="G35" s="3">
        <v>8668</v>
      </c>
      <c r="H35" s="3">
        <v>8685</v>
      </c>
      <c r="I35" s="3">
        <v>8920</v>
      </c>
      <c r="J35" s="3">
        <v>8882</v>
      </c>
      <c r="K35" s="3">
        <v>8824</v>
      </c>
      <c r="L35" s="3">
        <v>8774</v>
      </c>
      <c r="M35" s="3">
        <v>8961</v>
      </c>
      <c r="N35" s="3">
        <v>102482</v>
      </c>
      <c r="O35" s="3">
        <v>8540.1666666666661</v>
      </c>
    </row>
    <row r="37" spans="1:16" ht="13.5" customHeight="1">
      <c r="A37" s="15" t="s">
        <v>99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</sheetData>
  <mergeCells count="1">
    <mergeCell ref="A37:N37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31"/>
  <sheetViews>
    <sheetView workbookViewId="0">
      <selection activeCell="N15" sqref="N15"/>
    </sheetView>
  </sheetViews>
  <sheetFormatPr baseColWidth="10" defaultRowHeight="15"/>
  <cols>
    <col min="1" max="1" width="10.83203125" style="18"/>
    <col min="2" max="2" width="16.5" style="18" bestFit="1" customWidth="1"/>
    <col min="3" max="3" width="7.6640625" style="18" bestFit="1" customWidth="1"/>
    <col min="4" max="16384" width="10.83203125" style="18"/>
  </cols>
  <sheetData>
    <row r="1" spans="2:10" ht="16">
      <c r="J1" s="27" t="s">
        <v>114</v>
      </c>
    </row>
    <row r="2" spans="2:10">
      <c r="B2" s="18" t="s">
        <v>20</v>
      </c>
      <c r="C2" s="25">
        <v>486.75</v>
      </c>
    </row>
    <row r="3" spans="2:10">
      <c r="B3" s="18" t="s">
        <v>21</v>
      </c>
      <c r="C3" s="25">
        <v>443.25</v>
      </c>
    </row>
    <row r="4" spans="2:10">
      <c r="B4" s="18" t="s">
        <v>22</v>
      </c>
      <c r="C4" s="25">
        <v>6.833333333333333</v>
      </c>
    </row>
    <row r="5" spans="2:10">
      <c r="B5" s="18" t="s">
        <v>23</v>
      </c>
      <c r="C5" s="25">
        <v>100.91666666666667</v>
      </c>
    </row>
    <row r="6" spans="2:10">
      <c r="B6" s="18" t="s">
        <v>24</v>
      </c>
      <c r="C6" s="25">
        <v>822.25</v>
      </c>
    </row>
    <row r="7" spans="2:10">
      <c r="B7" s="18" t="s">
        <v>25</v>
      </c>
      <c r="C7" s="25">
        <v>307.41666666666669</v>
      </c>
    </row>
    <row r="8" spans="2:10">
      <c r="B8" s="18" t="s">
        <v>26</v>
      </c>
      <c r="C8" s="25">
        <v>39</v>
      </c>
    </row>
    <row r="9" spans="2:10">
      <c r="B9" s="18" t="s">
        <v>27</v>
      </c>
      <c r="C9" s="25">
        <v>94.5</v>
      </c>
    </row>
    <row r="10" spans="2:10">
      <c r="B10" s="18" t="s">
        <v>28</v>
      </c>
      <c r="C10" s="25">
        <v>79.583333333333329</v>
      </c>
    </row>
    <row r="11" spans="2:10">
      <c r="B11" s="18" t="s">
        <v>29</v>
      </c>
      <c r="C11" s="25">
        <v>209.08333333333334</v>
      </c>
    </row>
    <row r="12" spans="2:10">
      <c r="B12" s="18" t="s">
        <v>30</v>
      </c>
      <c r="C12" s="25">
        <v>3.75</v>
      </c>
    </row>
    <row r="13" spans="2:10">
      <c r="B13" s="18" t="s">
        <v>31</v>
      </c>
      <c r="C13" s="25">
        <v>42.75</v>
      </c>
    </row>
    <row r="14" spans="2:10">
      <c r="B14" s="18" t="s">
        <v>87</v>
      </c>
      <c r="C14" s="25">
        <v>153.5</v>
      </c>
    </row>
    <row r="15" spans="2:10">
      <c r="B15" s="18" t="s">
        <v>32</v>
      </c>
      <c r="C15" s="25">
        <v>999.41666666666663</v>
      </c>
    </row>
    <row r="16" spans="2:10">
      <c r="B16" s="18" t="s">
        <v>33</v>
      </c>
      <c r="C16" s="25">
        <v>1426.6666666666667</v>
      </c>
    </row>
    <row r="17" spans="2:3">
      <c r="B17" s="18" t="s">
        <v>34</v>
      </c>
      <c r="C17" s="25">
        <v>240.58333333333334</v>
      </c>
    </row>
    <row r="18" spans="2:3">
      <c r="B18" s="18" t="s">
        <v>35</v>
      </c>
      <c r="C18" s="25">
        <v>488.33333333333331</v>
      </c>
    </row>
    <row r="19" spans="2:3">
      <c r="B19" s="18" t="s">
        <v>36</v>
      </c>
      <c r="C19" s="25">
        <v>183.58333333333334</v>
      </c>
    </row>
    <row r="20" spans="2:3">
      <c r="B20" s="18" t="s">
        <v>37</v>
      </c>
      <c r="C20" s="25">
        <v>653.58333333333337</v>
      </c>
    </row>
    <row r="21" spans="2:3">
      <c r="B21" s="18" t="s">
        <v>38</v>
      </c>
      <c r="C21" s="25">
        <v>799.91666666666663</v>
      </c>
    </row>
    <row r="22" spans="2:3">
      <c r="B22" s="18" t="s">
        <v>39</v>
      </c>
      <c r="C22" s="25">
        <v>10</v>
      </c>
    </row>
    <row r="23" spans="2:3">
      <c r="B23" s="18" t="s">
        <v>40</v>
      </c>
      <c r="C23" s="25">
        <v>99.166666666666671</v>
      </c>
    </row>
    <row r="24" spans="2:3">
      <c r="B24" s="18" t="s">
        <v>41</v>
      </c>
      <c r="C24" s="25">
        <v>415.25</v>
      </c>
    </row>
    <row r="25" spans="2:3">
      <c r="B25" s="18" t="s">
        <v>42</v>
      </c>
      <c r="C25" s="25">
        <v>36.333333333333336</v>
      </c>
    </row>
    <row r="26" spans="2:3">
      <c r="B26" s="18" t="s">
        <v>111</v>
      </c>
      <c r="C26" s="25">
        <v>8.3333333333333329E-2</v>
      </c>
    </row>
    <row r="27" spans="2:3">
      <c r="B27" s="18" t="s">
        <v>43</v>
      </c>
      <c r="C27" s="25">
        <v>108.66666666666667</v>
      </c>
    </row>
    <row r="28" spans="2:3">
      <c r="B28" s="18" t="s">
        <v>45</v>
      </c>
      <c r="C28" s="25">
        <v>70.083333333333329</v>
      </c>
    </row>
    <row r="29" spans="2:3">
      <c r="B29" s="18" t="s">
        <v>44</v>
      </c>
      <c r="C29" s="25">
        <v>215.91666666666666</v>
      </c>
    </row>
    <row r="30" spans="2:3">
      <c r="B30" s="18" t="s">
        <v>107</v>
      </c>
      <c r="C30" s="25">
        <v>3</v>
      </c>
    </row>
    <row r="31" spans="2:3">
      <c r="C31" s="26">
        <f>SUM(C2:C30)</f>
        <v>8540.1666666666661</v>
      </c>
    </row>
  </sheetData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36"/>
  <sheetViews>
    <sheetView workbookViewId="0">
      <selection activeCell="A5" sqref="A5:N34"/>
    </sheetView>
  </sheetViews>
  <sheetFormatPr baseColWidth="10" defaultColWidth="11.5" defaultRowHeight="13"/>
  <cols>
    <col min="1" max="1" width="23.6640625" style="9" customWidth="1"/>
    <col min="2" max="2" width="7.6640625" style="7" customWidth="1"/>
    <col min="3" max="3" width="7.5" style="7" bestFit="1" customWidth="1"/>
    <col min="4" max="4" width="5.1640625" style="7" bestFit="1" customWidth="1"/>
    <col min="5" max="5" width="4.83203125" style="7" bestFit="1" customWidth="1"/>
    <col min="6" max="6" width="5" style="7" bestFit="1" customWidth="1"/>
    <col min="7" max="8" width="4.5" style="7" bestFit="1" customWidth="1"/>
    <col min="9" max="9" width="5.1640625" style="7" bestFit="1" customWidth="1"/>
    <col min="10" max="10" width="4.6640625" style="7" bestFit="1" customWidth="1"/>
    <col min="11" max="11" width="4.83203125" style="7" bestFit="1" customWidth="1"/>
    <col min="12" max="12" width="5" style="7" bestFit="1" customWidth="1"/>
    <col min="13" max="13" width="4.1640625" style="7" bestFit="1" customWidth="1"/>
    <col min="14" max="14" width="11" style="9" bestFit="1" customWidth="1"/>
    <col min="15" max="16384" width="11.5" style="9"/>
  </cols>
  <sheetData>
    <row r="2" spans="1:14">
      <c r="A2" s="28" t="s">
        <v>83</v>
      </c>
    </row>
    <row r="3" spans="1:14">
      <c r="A3" s="28" t="s">
        <v>112</v>
      </c>
    </row>
    <row r="5" spans="1:14">
      <c r="A5" s="2" t="s">
        <v>12</v>
      </c>
      <c r="B5" s="29" t="s">
        <v>0</v>
      </c>
      <c r="C5" s="29" t="s">
        <v>1</v>
      </c>
      <c r="D5" s="29" t="s">
        <v>2</v>
      </c>
      <c r="E5" s="29" t="s">
        <v>3</v>
      </c>
      <c r="F5" s="29" t="s">
        <v>4</v>
      </c>
      <c r="G5" s="29" t="s">
        <v>5</v>
      </c>
      <c r="H5" s="29" t="s">
        <v>6</v>
      </c>
      <c r="I5" s="29" t="s">
        <v>7</v>
      </c>
      <c r="J5" s="29" t="s">
        <v>8</v>
      </c>
      <c r="K5" s="29" t="s">
        <v>9</v>
      </c>
      <c r="L5" s="29" t="s">
        <v>10</v>
      </c>
      <c r="M5" s="29" t="s">
        <v>11</v>
      </c>
      <c r="N5" s="21" t="s">
        <v>72</v>
      </c>
    </row>
    <row r="6" spans="1:14" ht="14">
      <c r="A6" s="1" t="s">
        <v>46</v>
      </c>
      <c r="B6" s="30">
        <f>'4.1'!B6/'4.2'!B6</f>
        <v>19.504081632653062</v>
      </c>
      <c r="C6" s="30">
        <f>'4.1'!C6/'4.2'!C6</f>
        <v>16.677148846960169</v>
      </c>
      <c r="D6" s="30">
        <f>'4.1'!D6/'4.2'!D6</f>
        <v>20.780991735537189</v>
      </c>
      <c r="E6" s="30">
        <f>'4.1'!E6/'4.2'!E6</f>
        <v>19.62012320328542</v>
      </c>
      <c r="F6" s="30">
        <f>'4.1'!F6/'4.2'!F6</f>
        <v>22.561983471074381</v>
      </c>
      <c r="G6" s="30">
        <f>'4.1'!G6/'4.2'!G6</f>
        <v>20.804621848739497</v>
      </c>
      <c r="H6" s="30">
        <f>'4.1'!H6/'4.2'!H6</f>
        <v>22.41614906832298</v>
      </c>
      <c r="I6" s="30">
        <f>'4.1'!I6/'4.2'!I6</f>
        <v>24.410526315789475</v>
      </c>
      <c r="J6" s="30">
        <f>'4.1'!J6/'4.2'!J6</f>
        <v>20.491666666666667</v>
      </c>
      <c r="K6" s="30">
        <f>'4.1'!K6/'4.2'!K6</f>
        <v>21.089820359281436</v>
      </c>
      <c r="L6" s="30">
        <f>'4.1'!L6/'4.2'!L6</f>
        <v>18.72782258064516</v>
      </c>
      <c r="M6" s="30">
        <f>'4.1'!M6/'4.2'!M6</f>
        <v>22.421259842519685</v>
      </c>
      <c r="N6" s="3">
        <f>AVERAGE(B6:M6)</f>
        <v>20.792182964289591</v>
      </c>
    </row>
    <row r="7" spans="1:14" ht="14">
      <c r="A7" s="1" t="s">
        <v>71</v>
      </c>
      <c r="B7" s="30">
        <f>'4.1'!B7/'4.2'!B7</f>
        <v>8.8349282296650724</v>
      </c>
      <c r="C7" s="30">
        <f>'4.1'!C7/'4.2'!C7</f>
        <v>9.2084432717678109</v>
      </c>
      <c r="D7" s="30">
        <f>'4.1'!D7/'4.2'!D7</f>
        <v>8.8966408268733854</v>
      </c>
      <c r="E7" s="30">
        <f>'4.1'!E7/'4.2'!E7</f>
        <v>10.41747572815534</v>
      </c>
      <c r="F7" s="30">
        <f>'4.1'!F7/'4.2'!F7</f>
        <v>13.322352941176471</v>
      </c>
      <c r="G7" s="30">
        <f>'4.1'!G7/'4.2'!G7</f>
        <v>12.570806100217865</v>
      </c>
      <c r="H7" s="30">
        <f>'4.1'!H7/'4.2'!H7</f>
        <v>12.334051724137931</v>
      </c>
      <c r="I7" s="30">
        <f>'4.1'!I7/'4.2'!I7</f>
        <v>14.0418410041841</v>
      </c>
      <c r="J7" s="30">
        <f>'4.1'!J7/'4.2'!J7</f>
        <v>12.290254237288135</v>
      </c>
      <c r="K7" s="30">
        <f>'4.1'!K7/'4.2'!K7</f>
        <v>12.092827004219409</v>
      </c>
      <c r="L7" s="30">
        <f>'4.1'!L7/'4.2'!L7</f>
        <v>11.632478632478632</v>
      </c>
      <c r="M7" s="30">
        <f>'4.1'!M7/'4.2'!M7</f>
        <v>14.857142857142858</v>
      </c>
      <c r="N7" s="3">
        <f t="shared" ref="N7:N34" si="0">AVERAGE(B7:M7)</f>
        <v>11.708270213108918</v>
      </c>
    </row>
    <row r="8" spans="1:14" ht="14">
      <c r="A8" s="1" t="s">
        <v>47</v>
      </c>
      <c r="B8" s="30">
        <f>'4.1'!B8/'4.2'!B8</f>
        <v>4.75</v>
      </c>
      <c r="C8" s="30">
        <f>'4.1'!C8/'4.2'!C8</f>
        <v>5.5</v>
      </c>
      <c r="D8" s="30">
        <f>'4.1'!D8/'4.2'!D8</f>
        <v>8.5714285714285712</v>
      </c>
      <c r="E8" s="30">
        <f>'4.1'!E8/'4.2'!E8</f>
        <v>7.25</v>
      </c>
      <c r="F8" s="30">
        <f>'4.1'!F8/'4.2'!F8</f>
        <v>8.75</v>
      </c>
      <c r="G8" s="30">
        <f>'4.1'!G8/'4.2'!G8</f>
        <v>10.666666666666666</v>
      </c>
      <c r="H8" s="30">
        <f>'4.1'!H8/'4.2'!H8</f>
        <v>13.833333333333334</v>
      </c>
      <c r="I8" s="30">
        <f>'4.1'!I8/'4.2'!I8</f>
        <v>10</v>
      </c>
      <c r="J8" s="30">
        <f>'4.1'!J8/'4.2'!J8</f>
        <v>9.5555555555555554</v>
      </c>
      <c r="K8" s="30">
        <f>'4.1'!K8/'4.2'!K8</f>
        <v>10.1</v>
      </c>
      <c r="L8" s="30">
        <f>'4.1'!L8/'4.2'!L8</f>
        <v>11.555555555555555</v>
      </c>
      <c r="M8" s="30">
        <f>'4.1'!M8/'4.2'!M8</f>
        <v>14.777777777777779</v>
      </c>
      <c r="N8" s="3">
        <f t="shared" si="0"/>
        <v>9.6091931216931226</v>
      </c>
    </row>
    <row r="9" spans="1:14" ht="14">
      <c r="A9" s="1" t="s">
        <v>48</v>
      </c>
      <c r="B9" s="30">
        <f>'4.1'!B9/'4.2'!B9</f>
        <v>5.0192307692307692</v>
      </c>
      <c r="C9" s="30">
        <f>'4.1'!C9/'4.2'!C9</f>
        <v>10.044943820224718</v>
      </c>
      <c r="D9" s="30">
        <f>'4.1'!D9/'4.2'!D9</f>
        <v>9.0326086956521738</v>
      </c>
      <c r="E9" s="30">
        <f>'4.1'!E9/'4.2'!E9</f>
        <v>11.333333333333334</v>
      </c>
      <c r="F9" s="30">
        <f>'4.1'!F9/'4.2'!F9</f>
        <v>14.418181818181818</v>
      </c>
      <c r="G9" s="30">
        <f>'4.1'!G9/'4.2'!G9</f>
        <v>9.6074766355140184</v>
      </c>
      <c r="H9" s="30">
        <f>'4.1'!H9/'4.2'!H9</f>
        <v>10.169642857142858</v>
      </c>
      <c r="I9" s="30">
        <f>'4.1'!I9/'4.2'!I9</f>
        <v>14.75</v>
      </c>
      <c r="J9" s="30">
        <f>'4.1'!J9/'4.2'!J9</f>
        <v>8.7982456140350873</v>
      </c>
      <c r="K9" s="30">
        <f>'4.1'!K9/'4.2'!K9</f>
        <v>7.8909090909090907</v>
      </c>
      <c r="L9" s="30">
        <f>'4.1'!L9/'4.2'!L9</f>
        <v>6.0515463917525771</v>
      </c>
      <c r="M9" s="30">
        <f>'4.1'!M9/'4.2'!M9</f>
        <v>9.9176470588235297</v>
      </c>
      <c r="N9" s="3">
        <f t="shared" si="0"/>
        <v>9.7528138403999982</v>
      </c>
    </row>
    <row r="10" spans="1:14" ht="14">
      <c r="A10" s="1" t="s">
        <v>49</v>
      </c>
      <c r="B10" s="30">
        <f>'4.1'!B10/'4.2'!B10</f>
        <v>16.181353767560665</v>
      </c>
      <c r="C10" s="30">
        <f>'4.1'!C10/'4.2'!C10</f>
        <v>14.809464508094646</v>
      </c>
      <c r="D10" s="30">
        <f>'4.1'!D10/'4.2'!D10</f>
        <v>16.389548693586697</v>
      </c>
      <c r="E10" s="30">
        <f>'4.1'!E10/'4.2'!E10</f>
        <v>14.760969976905312</v>
      </c>
      <c r="F10" s="30">
        <f>'4.1'!F10/'4.2'!F10</f>
        <v>16.381776239907726</v>
      </c>
      <c r="G10" s="30">
        <f>'4.1'!G10/'4.2'!G10</f>
        <v>19.003550295857988</v>
      </c>
      <c r="H10" s="30">
        <f>'4.1'!H10/'4.2'!H10</f>
        <v>20.159904534606206</v>
      </c>
      <c r="I10" s="30">
        <f>'4.1'!I10/'4.2'!I10</f>
        <v>20.447242206235011</v>
      </c>
      <c r="J10" s="30">
        <f>'4.1'!J10/'4.2'!J10</f>
        <v>19.663793103448278</v>
      </c>
      <c r="K10" s="30">
        <f>'4.1'!K10/'4.2'!K10</f>
        <v>21.621588089330025</v>
      </c>
      <c r="L10" s="30">
        <f>'4.1'!L10/'4.2'!L10</f>
        <v>20.175373134328357</v>
      </c>
      <c r="M10" s="30">
        <f>'4.1'!M10/'4.2'!M10</f>
        <v>20.83181225554107</v>
      </c>
      <c r="N10" s="3">
        <f t="shared" si="0"/>
        <v>18.3688647337835</v>
      </c>
    </row>
    <row r="11" spans="1:14" ht="14">
      <c r="A11" s="1" t="s">
        <v>50</v>
      </c>
      <c r="B11" s="30">
        <f>'4.1'!B11/'4.2'!B11</f>
        <v>17.562264150943395</v>
      </c>
      <c r="C11" s="30">
        <f>'4.1'!C11/'4.2'!C11</f>
        <v>15.5375</v>
      </c>
      <c r="D11" s="30">
        <f>'4.1'!D11/'4.2'!D11</f>
        <v>6.0158730158730158</v>
      </c>
      <c r="E11" s="30">
        <f>'4.1'!E11/'4.2'!E11</f>
        <v>4.6217391304347828</v>
      </c>
      <c r="F11" s="30">
        <f>'4.1'!F11/'4.2'!F11</f>
        <v>19.644268774703558</v>
      </c>
      <c r="G11" s="30">
        <f>'4.1'!G11/'4.2'!G11</f>
        <v>17.594936708860761</v>
      </c>
      <c r="H11" s="30">
        <f>'4.1'!H11/'4.2'!H11</f>
        <v>9.6793650793650787</v>
      </c>
      <c r="I11" s="30">
        <f>'4.1'!I11/'4.2'!I11</f>
        <v>16.5</v>
      </c>
      <c r="J11" s="30">
        <f>'4.1'!J11/'4.2'!J11</f>
        <v>12.869017632241814</v>
      </c>
      <c r="K11" s="30">
        <f>'4.1'!K11/'4.2'!K11</f>
        <v>13.134328358208956</v>
      </c>
      <c r="L11" s="30">
        <f>'4.1'!L11/'4.2'!L11</f>
        <v>17.921319796954315</v>
      </c>
      <c r="M11" s="30">
        <f>'4.1'!M11/'4.2'!M11</f>
        <v>18.612048192771084</v>
      </c>
      <c r="N11" s="3">
        <f t="shared" si="0"/>
        <v>14.141055070029731</v>
      </c>
    </row>
    <row r="12" spans="1:14" ht="14">
      <c r="A12" s="1" t="s">
        <v>51</v>
      </c>
      <c r="B12" s="30">
        <v>0</v>
      </c>
      <c r="C12" s="30">
        <v>0</v>
      </c>
      <c r="D12" s="30">
        <f>'4.1'!D12/'4.2'!D12</f>
        <v>3.4901960784313726</v>
      </c>
      <c r="E12" s="30">
        <f>'4.1'!E12/'4.2'!E12</f>
        <v>1.2962962962962963</v>
      </c>
      <c r="F12" s="30">
        <f>'4.1'!F12/'4.2'!F12</f>
        <v>2.4833333333333334</v>
      </c>
      <c r="G12" s="30">
        <f>'4.1'!G12/'4.2'!G12</f>
        <v>2.903225806451613</v>
      </c>
      <c r="H12" s="30">
        <f>'4.1'!H12/'4.2'!H12</f>
        <v>1.0689655172413792</v>
      </c>
      <c r="I12" s="30">
        <f>'4.1'!I12/'4.2'!I12</f>
        <v>1.1111111111111112</v>
      </c>
      <c r="J12" s="30">
        <f>'4.1'!J12/'4.2'!J12</f>
        <v>3.5777777777777779</v>
      </c>
      <c r="K12" s="30">
        <f>'4.1'!K12/'4.2'!K12</f>
        <v>1.9333333333333333</v>
      </c>
      <c r="L12" s="30">
        <f>'4.1'!L12/'4.2'!L12</f>
        <v>3.8085106382978724</v>
      </c>
      <c r="M12" s="30">
        <f>'4.1'!M12/'4.2'!M12</f>
        <v>4.0185185185185182</v>
      </c>
      <c r="N12" s="3">
        <f t="shared" si="0"/>
        <v>2.140939034232717</v>
      </c>
    </row>
    <row r="13" spans="1:14" ht="14">
      <c r="A13" s="1" t="s">
        <v>52</v>
      </c>
      <c r="B13" s="30">
        <f>'4.1'!B13/'4.2'!B13</f>
        <v>3.75</v>
      </c>
      <c r="C13" s="30">
        <f>'4.1'!C13/'4.2'!C13</f>
        <v>3.2764227642276422</v>
      </c>
      <c r="D13" s="30">
        <f>'4.1'!D13/'4.2'!D13</f>
        <v>5.5797101449275361</v>
      </c>
      <c r="E13" s="30">
        <v>0</v>
      </c>
      <c r="F13" s="30">
        <f>'4.1'!F13/'4.2'!F13</f>
        <v>6.1888888888888891</v>
      </c>
      <c r="G13" s="30">
        <f>'4.1'!G13/'4.2'!G13</f>
        <v>5.92</v>
      </c>
      <c r="H13" s="30">
        <f>'4.1'!H13/'4.2'!H13</f>
        <v>6.572916666666667</v>
      </c>
      <c r="I13" s="30">
        <f>'4.1'!I13/'4.2'!I13</f>
        <v>6.35</v>
      </c>
      <c r="J13" s="30">
        <f>'4.1'!J13/'4.2'!J13</f>
        <v>9.1234567901234573</v>
      </c>
      <c r="K13" s="30">
        <f>'4.1'!K13/'4.2'!K13</f>
        <v>6.4473684210526319</v>
      </c>
      <c r="L13" s="30">
        <f>'4.1'!L13/'4.2'!L13</f>
        <v>9.5568181818181817</v>
      </c>
      <c r="M13" s="30">
        <f>'4.1'!M13/'4.2'!M13</f>
        <v>8.7641509433962259</v>
      </c>
      <c r="N13" s="3">
        <f t="shared" si="0"/>
        <v>5.9608110667584358</v>
      </c>
    </row>
    <row r="14" spans="1:14" ht="14">
      <c r="A14" s="1" t="s">
        <v>53</v>
      </c>
      <c r="B14" s="30">
        <f>'4.1'!B14/'4.2'!B14</f>
        <v>3.9705882352941178</v>
      </c>
      <c r="C14" s="30">
        <f>'4.1'!C14/'4.2'!C14</f>
        <v>5.0987654320987659</v>
      </c>
      <c r="D14" s="30">
        <f>'4.1'!D14/'4.2'!D14</f>
        <v>8.5730337078651679</v>
      </c>
      <c r="E14" s="30">
        <f>'4.1'!E14/'4.2'!E14</f>
        <v>5.1734693877551017</v>
      </c>
      <c r="F14" s="30">
        <f>'4.1'!F14/'4.2'!F14</f>
        <v>5.7901234567901234</v>
      </c>
      <c r="G14" s="30">
        <f>'4.1'!G14/'4.2'!G14</f>
        <v>4.7558139534883717</v>
      </c>
      <c r="H14" s="30">
        <f>'4.1'!H14/'4.2'!H14</f>
        <v>3.9411764705882355</v>
      </c>
      <c r="I14" s="30">
        <f>'4.1'!I14/'4.2'!I14</f>
        <v>6.0989010989010985</v>
      </c>
      <c r="J14" s="30">
        <f>'4.1'!J14/'4.2'!J14</f>
        <v>4.0117647058823529</v>
      </c>
      <c r="K14" s="30">
        <f>'4.1'!K14/'4.2'!K14</f>
        <v>2.8805970149253732</v>
      </c>
      <c r="L14" s="30">
        <f>'4.1'!L14/'4.2'!L14</f>
        <v>3.2765957446808511</v>
      </c>
      <c r="M14" s="30">
        <f>'4.1'!M14/'4.2'!M14</f>
        <v>9.4285714285714288</v>
      </c>
      <c r="N14" s="3">
        <f t="shared" si="0"/>
        <v>5.2499500530700827</v>
      </c>
    </row>
    <row r="15" spans="1:14" ht="14">
      <c r="A15" s="1" t="s">
        <v>54</v>
      </c>
      <c r="B15" s="30">
        <f>'4.1'!B15/'4.2'!B15</f>
        <v>16.408730158730158</v>
      </c>
      <c r="C15" s="30">
        <f>'4.1'!C15/'4.2'!C15</f>
        <v>19.094890510948904</v>
      </c>
      <c r="D15" s="30">
        <f>'4.1'!D15/'4.2'!D15</f>
        <v>21.72318339100346</v>
      </c>
      <c r="E15" s="30">
        <f>'4.1'!E15/'4.2'!E15</f>
        <v>3.6806282722513091</v>
      </c>
      <c r="F15" s="30">
        <f>'4.1'!F15/'4.2'!F15</f>
        <v>9.6141732283464574</v>
      </c>
      <c r="G15" s="30">
        <f>'4.1'!G15/'4.2'!G15</f>
        <v>11.805263157894737</v>
      </c>
      <c r="H15" s="30">
        <f>'4.1'!H15/'4.2'!H15</f>
        <v>12.415384615384616</v>
      </c>
      <c r="I15" s="30">
        <f>'4.1'!I15/'4.2'!I15</f>
        <v>9.2823529411764714</v>
      </c>
      <c r="J15" s="30">
        <f>'4.1'!J15/'4.2'!J15</f>
        <v>9.9243243243243242</v>
      </c>
      <c r="K15" s="30">
        <f>'4.1'!K15/'4.2'!K15</f>
        <v>10.3717277486911</v>
      </c>
      <c r="L15" s="30">
        <f>'4.1'!L15/'4.2'!L15</f>
        <v>10.005524861878452</v>
      </c>
      <c r="M15" s="30">
        <f>'4.1'!M15/'4.2'!M15</f>
        <v>14.465909090909092</v>
      </c>
      <c r="N15" s="3">
        <f t="shared" si="0"/>
        <v>12.399341025128257</v>
      </c>
    </row>
    <row r="16" spans="1:14" ht="14">
      <c r="A16" s="1" t="s">
        <v>55</v>
      </c>
      <c r="B16" s="30">
        <f>'4.1'!B16/'4.2'!B16</f>
        <v>2.7</v>
      </c>
      <c r="C16" s="30">
        <f>'4.1'!C16/'4.2'!C16</f>
        <v>2.6666666666666665</v>
      </c>
      <c r="D16" s="30">
        <f>'4.1'!D16/'4.2'!D16</f>
        <v>3.2222222222222223</v>
      </c>
      <c r="E16" s="30">
        <f>'4.1'!E16/'4.2'!E16</f>
        <v>2.4444444444444446</v>
      </c>
      <c r="F16" s="30">
        <f>'4.1'!F16/'4.2'!F16</f>
        <v>1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">
        <f t="shared" si="0"/>
        <v>1.0027777777777778</v>
      </c>
    </row>
    <row r="17" spans="1:14" ht="14">
      <c r="A17" s="1" t="s">
        <v>56</v>
      </c>
      <c r="B17" s="30">
        <f>'4.1'!B17/'4.2'!B17</f>
        <v>4.7560975609756095</v>
      </c>
      <c r="C17" s="30">
        <f>'4.1'!C17/'4.2'!C17</f>
        <v>3.1555555555555554</v>
      </c>
      <c r="D17" s="30">
        <f>'4.1'!D17/'4.2'!D17</f>
        <v>3.5806451612903225</v>
      </c>
      <c r="E17" s="30">
        <f>'4.1'!E17/'4.2'!E17</f>
        <v>2.3214285714285716</v>
      </c>
      <c r="F17" s="30">
        <f>'4.1'!F17/'4.2'!F17</f>
        <v>6.166666666666667</v>
      </c>
      <c r="G17" s="30">
        <f>'4.1'!G17/'4.2'!G17</f>
        <v>6.4444444444444446</v>
      </c>
      <c r="H17" s="30">
        <f>'4.1'!H17/'4.2'!H17</f>
        <v>4.5588235294117645</v>
      </c>
      <c r="I17" s="30">
        <f>'4.1'!I17/'4.2'!I17</f>
        <v>4.8571428571428568</v>
      </c>
      <c r="J17" s="30">
        <f>'4.1'!J17/'4.2'!J17</f>
        <v>1.5813953488372092</v>
      </c>
      <c r="K17" s="30">
        <f>'4.1'!K17/'4.2'!K17</f>
        <v>2.7297297297297298</v>
      </c>
      <c r="L17" s="30">
        <f>'4.1'!L17/'4.2'!L17</f>
        <v>2.75</v>
      </c>
      <c r="M17" s="30">
        <f>'4.1'!M17/'4.2'!M17</f>
        <v>4.1315789473684212</v>
      </c>
      <c r="N17" s="3">
        <f t="shared" si="0"/>
        <v>3.9194590310709301</v>
      </c>
    </row>
    <row r="18" spans="1:14" ht="14">
      <c r="A18" s="1" t="s">
        <v>86</v>
      </c>
      <c r="B18" s="30">
        <f>'4.1'!B18/'4.2'!B18</f>
        <v>17.073529411764707</v>
      </c>
      <c r="C18" s="30">
        <f>'4.1'!C18/'4.2'!C18</f>
        <v>12.654676258992806</v>
      </c>
      <c r="D18" s="30">
        <f>'4.1'!D18/'4.2'!D18</f>
        <v>17.343558282208591</v>
      </c>
      <c r="E18" s="30">
        <f>'4.1'!E18/'4.2'!E18</f>
        <v>16.34375</v>
      </c>
      <c r="F18" s="30">
        <f>'4.1'!F18/'4.2'!F18</f>
        <v>16.132911392405063</v>
      </c>
      <c r="G18" s="30">
        <f>'4.1'!G18/'4.2'!G18</f>
        <v>14.143790849673202</v>
      </c>
      <c r="H18" s="30">
        <f>'4.1'!H18/'4.2'!H18</f>
        <v>14.397435897435898</v>
      </c>
      <c r="I18" s="30">
        <f>'4.1'!I18/'4.2'!I18</f>
        <v>17.512820512820515</v>
      </c>
      <c r="J18" s="30">
        <f>'4.1'!J18/'4.2'!J18</f>
        <v>14.337579617834395</v>
      </c>
      <c r="K18" s="30">
        <f>'4.1'!K18/'4.2'!K18</f>
        <v>14.35064935064935</v>
      </c>
      <c r="L18" s="30">
        <f>'4.1'!L18/'4.2'!L18</f>
        <v>13.651612903225807</v>
      </c>
      <c r="M18" s="30">
        <f>'4.1'!M18/'4.2'!M18</f>
        <v>9.2451612903225815</v>
      </c>
      <c r="N18" s="3">
        <f t="shared" si="0"/>
        <v>14.765622980611075</v>
      </c>
    </row>
    <row r="19" spans="1:14" ht="14">
      <c r="A19" s="1" t="s">
        <v>57</v>
      </c>
      <c r="B19" s="30">
        <f>'4.1'!B19/'4.2'!B19</f>
        <v>19.882999999999999</v>
      </c>
      <c r="C19" s="30">
        <f>'4.1'!C19/'4.2'!C19</f>
        <v>18.181730769230768</v>
      </c>
      <c r="D19" s="30">
        <f>'4.1'!D19/'4.2'!D19</f>
        <v>16.877862595419849</v>
      </c>
      <c r="E19" s="30">
        <f>'4.1'!E19/'4.2'!E19</f>
        <v>14.923954372623575</v>
      </c>
      <c r="F19" s="30">
        <f>'4.1'!F19/'4.2'!F19</f>
        <v>16.966413867822318</v>
      </c>
      <c r="G19" s="30">
        <f>'4.1'!G19/'4.2'!G19</f>
        <v>16.101977107180019</v>
      </c>
      <c r="H19" s="30">
        <f>'4.1'!H19/'4.2'!H19</f>
        <v>15.524008350730689</v>
      </c>
      <c r="I19" s="30">
        <f>'4.1'!I19/'4.2'!I19</f>
        <v>18.532563025210084</v>
      </c>
      <c r="J19" s="30">
        <f>'4.1'!J19/'4.2'!J19</f>
        <v>17.722222222222221</v>
      </c>
      <c r="K19" s="30">
        <f>'4.1'!K19/'4.2'!K19</f>
        <v>16.564128256513026</v>
      </c>
      <c r="L19" s="30">
        <f>'4.1'!L19/'4.2'!L19</f>
        <v>19.385080645161292</v>
      </c>
      <c r="M19" s="30">
        <f>'4.1'!M19/'4.2'!M19</f>
        <v>19.160333642261353</v>
      </c>
      <c r="N19" s="3">
        <f t="shared" si="0"/>
        <v>17.485272904531264</v>
      </c>
    </row>
    <row r="20" spans="1:14" ht="14">
      <c r="A20" s="1" t="s">
        <v>58</v>
      </c>
      <c r="B20" s="30">
        <f>'4.1'!B20/'4.2'!B20</f>
        <v>18.652110625909753</v>
      </c>
      <c r="C20" s="30">
        <f>'4.1'!C20/'4.2'!C20</f>
        <v>17.053521126760565</v>
      </c>
      <c r="D20" s="30">
        <f>'4.1'!D20/'4.2'!D20</f>
        <v>18.769769069279217</v>
      </c>
      <c r="E20" s="30">
        <f>'4.1'!E20/'4.2'!E20</f>
        <v>17.979300499643113</v>
      </c>
      <c r="F20" s="30">
        <f>'4.1'!F20/'4.2'!F20</f>
        <v>18.99237170596394</v>
      </c>
      <c r="G20" s="30">
        <f>'4.1'!G20/'4.2'!G20</f>
        <v>15.4404181184669</v>
      </c>
      <c r="H20" s="30">
        <f>'4.1'!H20/'4.2'!H20</f>
        <v>15.591765526866713</v>
      </c>
      <c r="I20" s="30">
        <f>'4.1'!I20/'4.2'!I20</f>
        <v>12.774781341107872</v>
      </c>
      <c r="J20" s="30">
        <f>'4.1'!J20/'4.2'!J20</f>
        <v>8.5772471910112351</v>
      </c>
      <c r="K20" s="30">
        <f>'4.1'!K20/'4.2'!K20</f>
        <v>13.519944016794961</v>
      </c>
      <c r="L20" s="30">
        <f>'4.1'!L20/'4.2'!L20</f>
        <v>12.284353741496599</v>
      </c>
      <c r="M20" s="30">
        <f>'4.1'!M20/'4.2'!M20</f>
        <v>17.22334004024145</v>
      </c>
      <c r="N20" s="3">
        <f t="shared" si="0"/>
        <v>15.57157691696186</v>
      </c>
    </row>
    <row r="21" spans="1:14" ht="14">
      <c r="A21" s="1" t="s">
        <v>59</v>
      </c>
      <c r="B21" s="30">
        <f>'4.1'!B21/'4.2'!B21</f>
        <v>11.853801169590643</v>
      </c>
      <c r="C21" s="30">
        <f>'4.1'!C21/'4.2'!C21</f>
        <v>10.275280898876405</v>
      </c>
      <c r="D21" s="30">
        <f>'4.1'!D21/'4.2'!D21</f>
        <v>13.973913043478261</v>
      </c>
      <c r="E21" s="30">
        <f>'4.1'!E21/'4.2'!E21</f>
        <v>12.971428571428572</v>
      </c>
      <c r="F21" s="30">
        <f>'4.1'!F21/'4.2'!F21</f>
        <v>12.992248062015504</v>
      </c>
      <c r="G21" s="30">
        <f>'4.1'!G21/'4.2'!G21</f>
        <v>12.709923664122137</v>
      </c>
      <c r="H21" s="30">
        <f>'4.1'!H21/'4.2'!H21</f>
        <v>12.55056179775281</v>
      </c>
      <c r="I21" s="30">
        <f>'4.1'!I21/'4.2'!I21</f>
        <v>15.511784511784512</v>
      </c>
      <c r="J21" s="30">
        <f>'4.1'!J21/'4.2'!J21</f>
        <v>16.858131487889274</v>
      </c>
      <c r="K21" s="30">
        <f>'4.1'!K21/'4.2'!K21</f>
        <v>18.901754385964914</v>
      </c>
      <c r="L21" s="30">
        <f>'4.1'!L21/'4.2'!L21</f>
        <v>14.648221343873518</v>
      </c>
      <c r="M21" s="30">
        <f>'4.1'!M21/'4.2'!M21</f>
        <v>15.486842105263158</v>
      </c>
      <c r="N21" s="3">
        <f t="shared" si="0"/>
        <v>14.061157586836643</v>
      </c>
    </row>
    <row r="22" spans="1:14" ht="14">
      <c r="A22" s="1" t="s">
        <v>60</v>
      </c>
      <c r="B22" s="30">
        <f>'4.1'!B22/'4.2'!B22</f>
        <v>23.481404958677686</v>
      </c>
      <c r="C22" s="30">
        <f>'4.1'!C22/'4.2'!C22</f>
        <v>23.817596566523605</v>
      </c>
      <c r="D22" s="30">
        <f>'4.1'!D22/'4.2'!D22</f>
        <v>24.547283702213278</v>
      </c>
      <c r="E22" s="30">
        <f>'4.1'!E22/'4.2'!E22</f>
        <v>16.823643410852714</v>
      </c>
      <c r="F22" s="30">
        <f>'4.1'!F22/'4.2'!F22</f>
        <v>26.992233009708738</v>
      </c>
      <c r="G22" s="30">
        <f>'4.1'!G22/'4.2'!G22</f>
        <v>18.595284872298624</v>
      </c>
      <c r="H22" s="30">
        <f>'4.1'!H22/'4.2'!H22</f>
        <v>21.050607287449392</v>
      </c>
      <c r="I22" s="30">
        <f>'4.1'!I22/'4.2'!I22</f>
        <v>19.941291585127203</v>
      </c>
      <c r="J22" s="30">
        <f>'4.1'!J22/'4.2'!J22</f>
        <v>16.784274193548388</v>
      </c>
      <c r="K22" s="30">
        <f>'4.1'!K22/'4.2'!K22</f>
        <v>12.713646532438478</v>
      </c>
      <c r="L22" s="30">
        <f>'4.1'!L22/'4.2'!L22</f>
        <v>17.669584245076585</v>
      </c>
      <c r="M22" s="30">
        <f>'4.1'!M22/'4.2'!M22</f>
        <v>17.04059829059829</v>
      </c>
      <c r="N22" s="3">
        <f t="shared" si="0"/>
        <v>19.954787387876081</v>
      </c>
    </row>
    <row r="23" spans="1:14" ht="14">
      <c r="A23" s="1" t="s">
        <v>61</v>
      </c>
      <c r="B23" s="30">
        <f>'4.1'!B23/'4.2'!B23</f>
        <v>18.325714285714287</v>
      </c>
      <c r="C23" s="30">
        <f>'4.1'!C23/'4.2'!C23</f>
        <v>19.730538922155688</v>
      </c>
      <c r="D23" s="30">
        <f>'4.1'!D23/'4.2'!D23</f>
        <v>17.248520710059172</v>
      </c>
      <c r="E23" s="30">
        <f>'4.1'!E23/'4.2'!E23</f>
        <v>13.13716814159292</v>
      </c>
      <c r="F23" s="30">
        <f>'4.1'!F23/'4.2'!F23</f>
        <v>22.045454545454547</v>
      </c>
      <c r="G23" s="30">
        <f>'4.1'!G23/'4.2'!G23</f>
        <v>14.321608040201005</v>
      </c>
      <c r="H23" s="30">
        <f>'4.1'!H23/'4.2'!H23</f>
        <v>13.399082568807339</v>
      </c>
      <c r="I23" s="30">
        <f>'4.1'!I23/'4.2'!I23</f>
        <v>23.653465346534652</v>
      </c>
      <c r="J23" s="30">
        <f>'4.1'!J23/'4.2'!J23</f>
        <v>10.577777777777778</v>
      </c>
      <c r="K23" s="30">
        <f>'4.1'!K23/'4.2'!K23</f>
        <v>8.5167785234899327</v>
      </c>
      <c r="L23" s="30">
        <f>'4.1'!L23/'4.2'!L23</f>
        <v>11.844155844155845</v>
      </c>
      <c r="M23" s="30">
        <f>'4.1'!M23/'4.2'!M23</f>
        <v>12.361445783132529</v>
      </c>
      <c r="N23" s="3">
        <f t="shared" si="0"/>
        <v>15.430142540756307</v>
      </c>
    </row>
    <row r="24" spans="1:14" ht="14">
      <c r="A24" s="1" t="s">
        <v>62</v>
      </c>
      <c r="B24" s="30">
        <f>'4.1'!B24/'4.2'!B24</f>
        <v>19.691199999999998</v>
      </c>
      <c r="C24" s="30">
        <f>'4.1'!C24/'4.2'!C24</f>
        <v>20.120967741935484</v>
      </c>
      <c r="D24" s="30">
        <f>'4.1'!D24/'4.2'!D24</f>
        <v>22.199088145896656</v>
      </c>
      <c r="E24" s="30">
        <f>'4.1'!E24/'4.2'!E24</f>
        <v>18.611716621253407</v>
      </c>
      <c r="F24" s="30">
        <f>'4.1'!F24/'4.2'!F24</f>
        <v>22.026509572901325</v>
      </c>
      <c r="G24" s="30">
        <f>'4.1'!G24/'4.2'!G24</f>
        <v>20.434451219512194</v>
      </c>
      <c r="H24" s="30">
        <f>'4.1'!H24/'4.2'!H24</f>
        <v>17.929121725731896</v>
      </c>
      <c r="I24" s="30">
        <f>'4.1'!I24/'4.2'!I24</f>
        <v>20.826470588235296</v>
      </c>
      <c r="J24" s="30">
        <f>'4.1'!J24/'4.2'!J24</f>
        <v>13.305343511450381</v>
      </c>
      <c r="K24" s="30">
        <f>'4.1'!K24/'4.2'!K24</f>
        <v>12.90894819466248</v>
      </c>
      <c r="L24" s="30">
        <f>'4.1'!L24/'4.2'!L24</f>
        <v>14.816260162601626</v>
      </c>
      <c r="M24" s="30">
        <f>'4.1'!M24/'4.2'!M24</f>
        <v>15.61732283464567</v>
      </c>
      <c r="N24" s="3">
        <f t="shared" si="0"/>
        <v>18.207283359902203</v>
      </c>
    </row>
    <row r="25" spans="1:14" ht="14">
      <c r="A25" s="1" t="s">
        <v>63</v>
      </c>
      <c r="B25" s="30">
        <f>'4.1'!B25/'4.2'!B25</f>
        <v>12.5</v>
      </c>
      <c r="C25" s="30">
        <f>'4.1'!C25/'4.2'!C25</f>
        <v>6.7972972972972974</v>
      </c>
      <c r="D25" s="30">
        <f>'4.1'!D25/'4.2'!D25</f>
        <v>2.610632183908046</v>
      </c>
      <c r="E25" s="30">
        <f>'4.1'!E25/'4.2'!E25</f>
        <v>15.217821782178218</v>
      </c>
      <c r="F25" s="30">
        <f>'4.1'!F25/'4.2'!F25</f>
        <v>18.086486486486486</v>
      </c>
      <c r="G25" s="30">
        <f>'4.1'!G25/'4.2'!G25</f>
        <v>16.119371727748693</v>
      </c>
      <c r="H25" s="30">
        <f>'4.1'!H25/'4.2'!H25</f>
        <v>18.977703455964324</v>
      </c>
      <c r="I25" s="30">
        <f>'4.1'!I25/'4.2'!I25</f>
        <v>20.274703557312254</v>
      </c>
      <c r="J25" s="30">
        <f>'4.1'!J25/'4.2'!J25</f>
        <v>11.983983983983984</v>
      </c>
      <c r="K25" s="30">
        <f>'4.1'!K25/'4.2'!K25</f>
        <v>12.944111776447105</v>
      </c>
      <c r="L25" s="30">
        <f>'4.1'!L25/'4.2'!L25</f>
        <v>15.958459979736576</v>
      </c>
      <c r="M25" s="30">
        <f>'4.1'!M25/'4.2'!M25</f>
        <v>15.692526017029328</v>
      </c>
      <c r="N25" s="3">
        <f t="shared" si="0"/>
        <v>13.930258187341026</v>
      </c>
    </row>
    <row r="26" spans="1:14" ht="14">
      <c r="A26" s="1" t="s">
        <v>64</v>
      </c>
      <c r="B26" s="30">
        <f>'4.1'!B26/'4.2'!B26</f>
        <v>4.55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f>'4.1'!L26/'4.2'!L26</f>
        <v>1.8205128205128205</v>
      </c>
      <c r="M26" s="30">
        <f>'4.1'!M26/'4.2'!M26</f>
        <v>1.3902439024390243</v>
      </c>
      <c r="N26" s="3">
        <f t="shared" si="0"/>
        <v>0.64672972691265374</v>
      </c>
    </row>
    <row r="27" spans="1:14" ht="14">
      <c r="A27" s="1" t="s">
        <v>65</v>
      </c>
      <c r="B27" s="30">
        <f>'4.1'!B27/'4.2'!B27</f>
        <v>13.802083333333334</v>
      </c>
      <c r="C27" s="30">
        <f>'4.1'!C27/'4.2'!C27</f>
        <v>7.0365853658536581</v>
      </c>
      <c r="D27" s="30">
        <f>'4.1'!D27/'4.2'!D27</f>
        <v>14.95</v>
      </c>
      <c r="E27" s="30">
        <f>'4.1'!E27/'4.2'!E27</f>
        <v>10.770833333333334</v>
      </c>
      <c r="F27" s="30">
        <f>'4.1'!F27/'4.2'!F27</f>
        <v>15.651376146788991</v>
      </c>
      <c r="G27" s="30">
        <f>'4.1'!G27/'4.2'!G27</f>
        <v>12.097826086956522</v>
      </c>
      <c r="H27" s="30">
        <f>'4.1'!H27/'4.2'!H27</f>
        <v>13.030927835051546</v>
      </c>
      <c r="I27" s="30">
        <f>'4.1'!I27/'4.2'!I27</f>
        <v>14.043010752688172</v>
      </c>
      <c r="J27" s="30">
        <f>'4.1'!J27/'4.2'!J27</f>
        <v>12.111111111111111</v>
      </c>
      <c r="K27" s="30">
        <f>'4.1'!K27/'4.2'!K27</f>
        <v>14.387931034482758</v>
      </c>
      <c r="L27" s="30">
        <f>'4.1'!L27/'4.2'!L27</f>
        <v>13.446601941747574</v>
      </c>
      <c r="M27" s="30">
        <f>'4.1'!M27/'4.2'!M27</f>
        <v>14.224137931034482</v>
      </c>
      <c r="N27" s="3">
        <f t="shared" si="0"/>
        <v>12.962702072698457</v>
      </c>
    </row>
    <row r="28" spans="1:14" ht="14">
      <c r="A28" s="1" t="s">
        <v>66</v>
      </c>
      <c r="B28" s="30">
        <f>'4.1'!B28/'4.2'!B28</f>
        <v>13.913333333333334</v>
      </c>
      <c r="C28" s="30">
        <f>'4.1'!C28/'4.2'!C28</f>
        <v>12.621978021978022</v>
      </c>
      <c r="D28" s="30">
        <f>'4.1'!D28/'4.2'!D28</f>
        <v>12.81924882629108</v>
      </c>
      <c r="E28" s="30">
        <f>'4.1'!E28/'4.2'!E28</f>
        <v>13.383561643835616</v>
      </c>
      <c r="F28" s="30">
        <f>'4.1'!F28/'4.2'!F28</f>
        <v>14.494897959183673</v>
      </c>
      <c r="G28" s="30">
        <f>'4.1'!G28/'4.2'!G28</f>
        <v>15.002341920374707</v>
      </c>
      <c r="H28" s="30">
        <f>'4.1'!H28/'4.2'!H28</f>
        <v>12.757505773672056</v>
      </c>
      <c r="I28" s="30">
        <f>'4.1'!I28/'4.2'!I28</f>
        <v>11.404157043879907</v>
      </c>
      <c r="J28" s="30">
        <f>'4.1'!J28/'4.2'!J28</f>
        <v>12.693023255813953</v>
      </c>
      <c r="K28" s="30">
        <f>'4.1'!K28/'4.2'!K28</f>
        <v>12.389423076923077</v>
      </c>
      <c r="L28" s="30">
        <f>'4.1'!L28/'4.2'!L28</f>
        <v>9.7679012345679013</v>
      </c>
      <c r="M28" s="30">
        <f>'4.1'!M28/'4.2'!M28</f>
        <v>10.05982905982906</v>
      </c>
      <c r="N28" s="3">
        <f t="shared" si="0"/>
        <v>12.608933429140201</v>
      </c>
    </row>
    <row r="29" spans="1:14" ht="14">
      <c r="A29" s="1" t="s">
        <v>67</v>
      </c>
      <c r="B29" s="30">
        <f>'4.1'!B29/'4.2'!B29</f>
        <v>11.192307692307692</v>
      </c>
      <c r="C29" s="30">
        <f>'4.1'!C29/'4.2'!C29</f>
        <v>9.5151515151515156</v>
      </c>
      <c r="D29" s="30">
        <f>'4.1'!D29/'4.2'!D29</f>
        <v>10</v>
      </c>
      <c r="E29" s="30">
        <f>'4.1'!E29/'4.2'!E29</f>
        <v>7.957446808510638</v>
      </c>
      <c r="F29" s="30">
        <f>'4.1'!F29/'4.2'!F29</f>
        <v>11.264705882352942</v>
      </c>
      <c r="G29" s="30">
        <f>'4.1'!G29/'4.2'!G29</f>
        <v>15.413793103448276</v>
      </c>
      <c r="H29" s="30">
        <f>'4.1'!H29/'4.2'!H29</f>
        <v>13.315789473684211</v>
      </c>
      <c r="I29" s="30">
        <f>'4.1'!I29/'4.2'!I29</f>
        <v>10.743589743589743</v>
      </c>
      <c r="J29" s="30">
        <f>'4.1'!J29/'4.2'!J29</f>
        <v>11.2</v>
      </c>
      <c r="K29" s="30">
        <f>'4.1'!K29/'4.2'!K29</f>
        <v>7.9761904761904763</v>
      </c>
      <c r="L29" s="30">
        <f>'4.1'!L29/'4.2'!L29</f>
        <v>7.7727272727272725</v>
      </c>
      <c r="M29" s="30">
        <f>'4.1'!M29/'4.2'!M29</f>
        <v>11.472222222222221</v>
      </c>
      <c r="N29" s="3">
        <f t="shared" si="0"/>
        <v>10.651993682515416</v>
      </c>
    </row>
    <row r="30" spans="1:14" ht="14">
      <c r="A30" s="1" t="s">
        <v>110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f>'4.1'!H30/'4.2'!H30</f>
        <v>1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">
        <f t="shared" si="0"/>
        <v>8.3333333333333329E-2</v>
      </c>
    </row>
    <row r="31" spans="1:14" ht="14">
      <c r="A31" s="1" t="s">
        <v>68</v>
      </c>
      <c r="B31" s="30">
        <f>'4.1'!B31/'4.2'!B31</f>
        <v>9.2470588235294109</v>
      </c>
      <c r="C31" s="30">
        <f>'4.1'!C31/'4.2'!C31</f>
        <v>7.8617886178861784</v>
      </c>
      <c r="D31" s="30">
        <f>'4.1'!D31/'4.2'!D31</f>
        <v>8.8362068965517242</v>
      </c>
      <c r="E31" s="30">
        <f>'4.1'!E31/'4.2'!E31</f>
        <v>10.310679611650485</v>
      </c>
      <c r="F31" s="30">
        <f>'4.1'!F31/'4.2'!F31</f>
        <v>9.75</v>
      </c>
      <c r="G31" s="30">
        <f>'4.1'!G31/'4.2'!G31</f>
        <v>9.9237288135593218</v>
      </c>
      <c r="H31" s="30">
        <f>'4.1'!H31/'4.2'!H31</f>
        <v>11.247863247863247</v>
      </c>
      <c r="I31" s="30">
        <f>'4.1'!I31/'4.2'!I31</f>
        <v>9.9482758620689662</v>
      </c>
      <c r="J31" s="30">
        <f>'4.1'!J31/'4.2'!J31</f>
        <v>9.1743119266055047</v>
      </c>
      <c r="K31" s="30">
        <f>'4.1'!K31/'4.2'!K31</f>
        <v>10.165217391304347</v>
      </c>
      <c r="L31" s="30">
        <f>'4.1'!L31/'4.2'!L31</f>
        <v>7.384615384615385</v>
      </c>
      <c r="M31" s="30">
        <f>'4.1'!M31/'4.2'!M31</f>
        <v>7.7777777777777777</v>
      </c>
      <c r="N31" s="3">
        <f t="shared" si="0"/>
        <v>9.3022936961176956</v>
      </c>
    </row>
    <row r="32" spans="1:14" ht="14">
      <c r="A32" s="1" t="s">
        <v>69</v>
      </c>
      <c r="B32" s="30">
        <f>'4.1'!B32/'4.2'!B32</f>
        <v>6.25</v>
      </c>
      <c r="C32" s="30">
        <f>'4.1'!C32/'4.2'!C32</f>
        <v>5.4606741573033704</v>
      </c>
      <c r="D32" s="30">
        <f>'4.1'!D32/'4.2'!D32</f>
        <v>5.3786407766990294</v>
      </c>
      <c r="E32" s="30">
        <f>'4.1'!E32/'4.2'!E32</f>
        <v>12.05</v>
      </c>
      <c r="F32" s="30">
        <f>'4.1'!F32/'4.2'!F32</f>
        <v>11.428571428571429</v>
      </c>
      <c r="G32" s="30">
        <f>'4.1'!G32/'4.2'!G32</f>
        <v>6.8421052631578947</v>
      </c>
      <c r="H32" s="30">
        <f>'4.1'!H32/'4.2'!H32</f>
        <v>5.6913580246913584</v>
      </c>
      <c r="I32" s="30">
        <f>'4.1'!I32/'4.2'!I32</f>
        <v>7.9647058823529413</v>
      </c>
      <c r="J32" s="30">
        <f>'4.1'!J32/'4.2'!J32</f>
        <v>6.3417721518987342</v>
      </c>
      <c r="K32" s="30">
        <f>'4.1'!K32/'4.2'!K32</f>
        <v>5.9746835443037973</v>
      </c>
      <c r="L32" s="30">
        <f>'4.1'!L32/'4.2'!L32</f>
        <v>7.830985915492958</v>
      </c>
      <c r="M32" s="30">
        <f>'4.1'!M32/'4.2'!M32</f>
        <v>7.6805555555555554</v>
      </c>
      <c r="N32" s="3">
        <f t="shared" si="0"/>
        <v>7.4078377250022571</v>
      </c>
    </row>
    <row r="33" spans="1:14" ht="14">
      <c r="A33" s="1" t="s">
        <v>70</v>
      </c>
      <c r="B33" s="30">
        <f>'4.1'!B33/'4.2'!B33</f>
        <v>13.269430051813471</v>
      </c>
      <c r="C33" s="30">
        <f>'4.1'!C33/'4.2'!C33</f>
        <v>15.044776119402986</v>
      </c>
      <c r="D33" s="30">
        <f>'4.1'!D33/'4.2'!D33</f>
        <v>13.53125</v>
      </c>
      <c r="E33" s="30">
        <f>'4.1'!E33/'4.2'!E33</f>
        <v>9.35</v>
      </c>
      <c r="F33" s="30">
        <f>'4.1'!F33/'4.2'!F33</f>
        <v>12.213973799126638</v>
      </c>
      <c r="G33" s="30">
        <f>'4.1'!G33/'4.2'!G33</f>
        <v>11.637554585152838</v>
      </c>
      <c r="H33" s="30">
        <f>'4.1'!H33/'4.2'!H33</f>
        <v>9.8783068783068781</v>
      </c>
      <c r="I33" s="30">
        <f>'4.1'!I33/'4.2'!I33</f>
        <v>15.140625</v>
      </c>
      <c r="J33" s="30">
        <f>'4.1'!J33/'4.2'!J33</f>
        <v>10.502732240437158</v>
      </c>
      <c r="K33" s="30">
        <f>'4.1'!K33/'4.2'!K33</f>
        <v>14.466135458167331</v>
      </c>
      <c r="L33" s="30">
        <f>'4.1'!L33/'4.2'!L33</f>
        <v>13.62655601659751</v>
      </c>
      <c r="M33" s="30">
        <f>'4.1'!M33/'4.2'!M33</f>
        <v>13.828193832599119</v>
      </c>
      <c r="N33" s="3">
        <f t="shared" si="0"/>
        <v>12.70746116513366</v>
      </c>
    </row>
    <row r="34" spans="1:14" ht="14">
      <c r="A34" s="1" t="s">
        <v>105</v>
      </c>
      <c r="B34" s="30">
        <v>0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f>'4.1'!L34/'4.2'!L34</f>
        <v>5.4117647058823533</v>
      </c>
      <c r="M34" s="30">
        <f>'4.1'!M34/'4.2'!M34</f>
        <v>6.3157894736842106</v>
      </c>
      <c r="N34" s="3">
        <f t="shared" si="0"/>
        <v>0.97729618163054699</v>
      </c>
    </row>
    <row r="36" spans="1:14" ht="24.75" customHeight="1">
      <c r="A36" s="15" t="s">
        <v>99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</sheetData>
  <mergeCells count="1">
    <mergeCell ref="A36:N36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P39"/>
  <sheetViews>
    <sheetView workbookViewId="0">
      <selection activeCell="A36" sqref="A36:N40"/>
    </sheetView>
  </sheetViews>
  <sheetFormatPr baseColWidth="10" defaultRowHeight="15"/>
  <cols>
    <col min="1" max="1" width="17.5" style="9" customWidth="1"/>
    <col min="2" max="2" width="13.83203125" style="7" bestFit="1" customWidth="1"/>
    <col min="3" max="3" width="8.6640625" style="7" bestFit="1" customWidth="1"/>
    <col min="4" max="4" width="13.33203125" style="7" customWidth="1"/>
    <col min="5" max="5" width="16.33203125" style="7" customWidth="1"/>
    <col min="6" max="6" width="11" style="7" bestFit="1" customWidth="1"/>
    <col min="7" max="7" width="20.33203125" style="7" bestFit="1" customWidth="1"/>
    <col min="8" max="8" width="11.83203125" style="7" bestFit="1" customWidth="1"/>
    <col min="9" max="9" width="11.5" style="7" customWidth="1"/>
    <col min="10" max="10" width="12.5" style="7" customWidth="1"/>
    <col min="11" max="11" width="11.33203125" style="7" bestFit="1" customWidth="1"/>
    <col min="12" max="12" width="11.83203125" style="7" bestFit="1" customWidth="1"/>
    <col min="13" max="13" width="8.6640625" style="7" bestFit="1" customWidth="1"/>
    <col min="14" max="14" width="10.5" style="7" bestFit="1" customWidth="1"/>
    <col min="15" max="15" width="5" style="17" customWidth="1"/>
    <col min="16" max="16" width="12" style="31" bestFit="1" customWidth="1"/>
    <col min="17" max="17" width="10.83203125" style="17"/>
    <col min="18" max="18" width="21" style="17" bestFit="1" customWidth="1"/>
    <col min="19" max="19" width="10.83203125" style="17"/>
    <col min="20" max="20" width="7" style="17" bestFit="1" customWidth="1"/>
    <col min="21" max="21" width="10.83203125" style="17"/>
    <col min="22" max="22" width="9.6640625" style="17" bestFit="1" customWidth="1"/>
    <col min="23" max="23" width="7.5" style="17" bestFit="1" customWidth="1"/>
    <col min="24" max="24" width="10.83203125" style="17"/>
    <col min="25" max="26" width="8.5" style="17" bestFit="1" customWidth="1"/>
    <col min="27" max="27" width="8.6640625" style="17" bestFit="1" customWidth="1"/>
    <col min="28" max="28" width="6.5" style="17" bestFit="1" customWidth="1"/>
    <col min="29" max="29" width="10.83203125" style="17"/>
    <col min="30" max="30" width="7" style="17" bestFit="1" customWidth="1"/>
    <col min="31" max="31" width="8" style="17" bestFit="1" customWidth="1"/>
    <col min="32" max="16384" width="10.83203125" style="17"/>
  </cols>
  <sheetData>
    <row r="2" spans="1:16">
      <c r="A2" s="6" t="s">
        <v>82</v>
      </c>
    </row>
    <row r="3" spans="1:16">
      <c r="A3" s="6" t="s">
        <v>112</v>
      </c>
    </row>
    <row r="4" spans="1:16" ht="13.5" customHeight="1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9"/>
    </row>
    <row r="5" spans="1:16" ht="28">
      <c r="A5" s="33" t="s">
        <v>12</v>
      </c>
      <c r="B5" s="34" t="s">
        <v>15</v>
      </c>
      <c r="C5" s="34" t="s">
        <v>16</v>
      </c>
      <c r="D5" s="34" t="s">
        <v>91</v>
      </c>
      <c r="E5" s="34" t="s">
        <v>92</v>
      </c>
      <c r="F5" s="34" t="s">
        <v>17</v>
      </c>
      <c r="G5" s="34" t="s">
        <v>90</v>
      </c>
      <c r="H5" s="34" t="s">
        <v>78</v>
      </c>
      <c r="I5" s="34" t="s">
        <v>18</v>
      </c>
      <c r="J5" s="34" t="s">
        <v>89</v>
      </c>
      <c r="K5" s="34" t="s">
        <v>109</v>
      </c>
      <c r="L5" s="34" t="s">
        <v>104</v>
      </c>
      <c r="M5" s="34" t="s">
        <v>79</v>
      </c>
      <c r="N5" s="35" t="s">
        <v>19</v>
      </c>
    </row>
    <row r="6" spans="1:16" ht="15" customHeight="1">
      <c r="A6" s="1" t="s">
        <v>46</v>
      </c>
      <c r="B6" s="5">
        <v>55980</v>
      </c>
      <c r="C6" s="5">
        <v>8524</v>
      </c>
      <c r="D6" s="5">
        <v>8843</v>
      </c>
      <c r="E6" s="5">
        <v>15398</v>
      </c>
      <c r="F6" s="5">
        <v>1178</v>
      </c>
      <c r="G6" s="5">
        <v>7171</v>
      </c>
      <c r="H6" s="5">
        <v>5</v>
      </c>
      <c r="I6" s="5">
        <v>1266</v>
      </c>
      <c r="J6" s="5">
        <v>2621</v>
      </c>
      <c r="K6" s="5">
        <v>59</v>
      </c>
      <c r="L6" s="5">
        <v>1</v>
      </c>
      <c r="M6" s="5">
        <v>20405</v>
      </c>
      <c r="N6" s="36">
        <f>SUM(B6:M6)</f>
        <v>121451</v>
      </c>
      <c r="P6" s="37"/>
    </row>
    <row r="7" spans="1:16" ht="15" customHeight="1">
      <c r="A7" s="1" t="s">
        <v>71</v>
      </c>
      <c r="B7" s="38">
        <v>23380</v>
      </c>
      <c r="C7" s="38">
        <v>8975</v>
      </c>
      <c r="D7" s="5">
        <v>242</v>
      </c>
      <c r="E7" s="5">
        <v>5535</v>
      </c>
      <c r="F7" s="38">
        <v>4272</v>
      </c>
      <c r="G7" s="38">
        <v>2080</v>
      </c>
      <c r="H7" s="38">
        <v>0</v>
      </c>
      <c r="I7" s="38">
        <v>1</v>
      </c>
      <c r="J7" s="38">
        <v>15</v>
      </c>
      <c r="K7" s="38">
        <v>6</v>
      </c>
      <c r="L7" s="38">
        <v>0</v>
      </c>
      <c r="M7" s="5">
        <v>18432</v>
      </c>
      <c r="N7" s="36">
        <f t="shared" ref="N7:N35" si="0">SUM(B7:M7)</f>
        <v>62938</v>
      </c>
      <c r="P7" s="37"/>
    </row>
    <row r="8" spans="1:16" ht="15" customHeight="1">
      <c r="A8" s="1" t="s">
        <v>47</v>
      </c>
      <c r="B8" s="38">
        <v>0</v>
      </c>
      <c r="C8" s="38">
        <v>0</v>
      </c>
      <c r="D8" s="5">
        <v>0</v>
      </c>
      <c r="E8" s="5">
        <v>0</v>
      </c>
      <c r="F8" s="38">
        <v>0</v>
      </c>
      <c r="G8" s="38">
        <v>0</v>
      </c>
      <c r="H8" s="38">
        <v>1</v>
      </c>
      <c r="I8" s="38">
        <v>0</v>
      </c>
      <c r="J8" s="38">
        <v>0</v>
      </c>
      <c r="K8" s="38">
        <v>0</v>
      </c>
      <c r="L8" s="38">
        <v>0</v>
      </c>
      <c r="M8" s="5">
        <v>830</v>
      </c>
      <c r="N8" s="36">
        <f t="shared" si="0"/>
        <v>831</v>
      </c>
      <c r="P8" s="37"/>
    </row>
    <row r="9" spans="1:16" ht="15" customHeight="1">
      <c r="A9" s="1" t="s">
        <v>48</v>
      </c>
      <c r="B9" s="38">
        <v>1275</v>
      </c>
      <c r="C9" s="38">
        <v>0</v>
      </c>
      <c r="D9" s="5">
        <v>528</v>
      </c>
      <c r="E9" s="5">
        <v>1</v>
      </c>
      <c r="F9" s="38">
        <v>0</v>
      </c>
      <c r="G9" s="38">
        <v>0</v>
      </c>
      <c r="H9" s="38">
        <v>0</v>
      </c>
      <c r="I9" s="38">
        <v>7</v>
      </c>
      <c r="J9" s="38">
        <v>8</v>
      </c>
      <c r="K9" s="38">
        <v>424</v>
      </c>
      <c r="L9" s="38">
        <v>0</v>
      </c>
      <c r="M9" s="5">
        <v>10002</v>
      </c>
      <c r="N9" s="36">
        <f t="shared" si="0"/>
        <v>12245</v>
      </c>
      <c r="P9" s="37"/>
    </row>
    <row r="10" spans="1:16" ht="15" customHeight="1">
      <c r="A10" s="1" t="s">
        <v>49</v>
      </c>
      <c r="B10" s="38">
        <v>50542</v>
      </c>
      <c r="C10" s="38">
        <v>17115</v>
      </c>
      <c r="D10" s="5">
        <v>20340</v>
      </c>
      <c r="E10" s="5">
        <v>11319</v>
      </c>
      <c r="F10" s="38">
        <v>7766</v>
      </c>
      <c r="G10" s="38">
        <v>9901</v>
      </c>
      <c r="H10" s="38">
        <v>0</v>
      </c>
      <c r="I10" s="38">
        <v>75</v>
      </c>
      <c r="J10" s="38">
        <v>14281</v>
      </c>
      <c r="K10" s="38">
        <v>7876</v>
      </c>
      <c r="L10" s="38">
        <v>5</v>
      </c>
      <c r="M10" s="5">
        <v>41726</v>
      </c>
      <c r="N10" s="36">
        <f t="shared" si="0"/>
        <v>180946</v>
      </c>
      <c r="P10" s="37"/>
    </row>
    <row r="11" spans="1:16" ht="15" customHeight="1">
      <c r="A11" s="1" t="s">
        <v>50</v>
      </c>
      <c r="B11" s="5">
        <v>21269</v>
      </c>
      <c r="C11" s="5">
        <v>2323</v>
      </c>
      <c r="D11" s="5">
        <v>2866</v>
      </c>
      <c r="E11" s="5">
        <v>4372</v>
      </c>
      <c r="F11" s="5">
        <v>4801</v>
      </c>
      <c r="G11" s="5">
        <v>892</v>
      </c>
      <c r="H11" s="5">
        <v>0</v>
      </c>
      <c r="I11" s="5">
        <v>0</v>
      </c>
      <c r="J11" s="5">
        <v>737</v>
      </c>
      <c r="K11" s="5">
        <v>0</v>
      </c>
      <c r="L11" s="5">
        <v>0</v>
      </c>
      <c r="M11" s="5">
        <v>16494</v>
      </c>
      <c r="N11" s="36">
        <f t="shared" si="0"/>
        <v>53754</v>
      </c>
      <c r="P11" s="37"/>
    </row>
    <row r="12" spans="1:16" ht="15" customHeight="1">
      <c r="A12" s="1" t="s">
        <v>51</v>
      </c>
      <c r="B12" s="5">
        <v>821</v>
      </c>
      <c r="C12" s="5">
        <v>40</v>
      </c>
      <c r="D12" s="5">
        <v>105</v>
      </c>
      <c r="E12" s="5">
        <v>130</v>
      </c>
      <c r="F12" s="5">
        <v>74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93</v>
      </c>
      <c r="N12" s="36">
        <f t="shared" si="0"/>
        <v>1263</v>
      </c>
      <c r="P12" s="37"/>
    </row>
    <row r="13" spans="1:16" ht="15" customHeight="1">
      <c r="A13" s="1" t="s">
        <v>52</v>
      </c>
      <c r="B13" s="5">
        <v>533</v>
      </c>
      <c r="C13" s="5">
        <v>0</v>
      </c>
      <c r="D13" s="5">
        <v>233</v>
      </c>
      <c r="E13" s="5">
        <v>53</v>
      </c>
      <c r="F13" s="5">
        <v>25</v>
      </c>
      <c r="G13" s="5">
        <v>2</v>
      </c>
      <c r="H13" s="5">
        <v>0</v>
      </c>
      <c r="I13" s="5">
        <v>0</v>
      </c>
      <c r="J13" s="5">
        <v>0</v>
      </c>
      <c r="K13" s="5">
        <v>9</v>
      </c>
      <c r="L13" s="5">
        <v>0</v>
      </c>
      <c r="M13" s="5">
        <v>6242</v>
      </c>
      <c r="N13" s="36">
        <f t="shared" si="0"/>
        <v>7097</v>
      </c>
      <c r="P13" s="37"/>
    </row>
    <row r="14" spans="1:16" ht="15" customHeight="1">
      <c r="A14" s="1" t="s">
        <v>53</v>
      </c>
      <c r="B14" s="5">
        <v>65</v>
      </c>
      <c r="C14" s="5">
        <v>0</v>
      </c>
      <c r="D14" s="5">
        <v>576</v>
      </c>
      <c r="E14" s="5">
        <v>0</v>
      </c>
      <c r="F14" s="5">
        <v>22</v>
      </c>
      <c r="G14" s="5">
        <v>0</v>
      </c>
      <c r="H14" s="5">
        <v>0</v>
      </c>
      <c r="I14" s="5">
        <v>0</v>
      </c>
      <c r="J14" s="5">
        <v>0</v>
      </c>
      <c r="K14" s="5">
        <v>160</v>
      </c>
      <c r="L14" s="5">
        <v>0</v>
      </c>
      <c r="M14" s="5">
        <v>4312</v>
      </c>
      <c r="N14" s="36">
        <f t="shared" si="0"/>
        <v>5135</v>
      </c>
      <c r="P14" s="37"/>
    </row>
    <row r="15" spans="1:16" ht="15" customHeight="1">
      <c r="A15" s="1" t="s">
        <v>54</v>
      </c>
      <c r="B15" s="5">
        <v>12869</v>
      </c>
      <c r="C15" s="5">
        <v>776</v>
      </c>
      <c r="D15" s="5">
        <v>5534</v>
      </c>
      <c r="E15" s="5">
        <v>3143</v>
      </c>
      <c r="F15" s="5">
        <v>1052</v>
      </c>
      <c r="G15" s="5">
        <v>306</v>
      </c>
      <c r="H15" s="5">
        <v>0</v>
      </c>
      <c r="I15" s="5">
        <v>0</v>
      </c>
      <c r="J15" s="5">
        <v>476</v>
      </c>
      <c r="K15" s="5">
        <v>903</v>
      </c>
      <c r="L15" s="5">
        <v>0</v>
      </c>
      <c r="M15" s="5">
        <v>8199</v>
      </c>
      <c r="N15" s="36">
        <f t="shared" si="0"/>
        <v>33258</v>
      </c>
      <c r="P15" s="37"/>
    </row>
    <row r="16" spans="1:16" ht="15" customHeight="1">
      <c r="A16" s="1" t="s">
        <v>55</v>
      </c>
      <c r="B16" s="38">
        <v>31</v>
      </c>
      <c r="C16" s="38">
        <v>0</v>
      </c>
      <c r="D16" s="5">
        <v>36</v>
      </c>
      <c r="E16" s="5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5">
        <v>43</v>
      </c>
      <c r="N16" s="36">
        <f t="shared" si="0"/>
        <v>110</v>
      </c>
      <c r="P16" s="37"/>
    </row>
    <row r="17" spans="1:16" ht="15" customHeight="1">
      <c r="A17" s="1" t="s">
        <v>56</v>
      </c>
      <c r="B17" s="38">
        <v>222</v>
      </c>
      <c r="C17" s="38">
        <v>0</v>
      </c>
      <c r="D17" s="5">
        <v>69</v>
      </c>
      <c r="E17" s="5">
        <v>31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2</v>
      </c>
      <c r="L17" s="38">
        <v>1</v>
      </c>
      <c r="M17" s="5">
        <v>1443</v>
      </c>
      <c r="N17" s="36">
        <f t="shared" si="0"/>
        <v>1768</v>
      </c>
      <c r="P17" s="37"/>
    </row>
    <row r="18" spans="1:16" ht="15" customHeight="1">
      <c r="A18" s="1" t="s">
        <v>86</v>
      </c>
      <c r="B18" s="38">
        <v>12391</v>
      </c>
      <c r="C18" s="38">
        <v>0</v>
      </c>
      <c r="D18" s="5">
        <v>4423</v>
      </c>
      <c r="E18" s="5">
        <v>1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5">
        <v>10409</v>
      </c>
      <c r="N18" s="36">
        <f t="shared" si="0"/>
        <v>27224</v>
      </c>
      <c r="P18" s="37"/>
    </row>
    <row r="19" spans="1:16" ht="15" customHeight="1">
      <c r="A19" s="1" t="s">
        <v>57</v>
      </c>
      <c r="B19" s="38">
        <v>29132</v>
      </c>
      <c r="C19" s="38">
        <v>24884</v>
      </c>
      <c r="D19" s="5">
        <v>16917</v>
      </c>
      <c r="E19" s="5">
        <v>10627</v>
      </c>
      <c r="F19" s="38">
        <v>2456</v>
      </c>
      <c r="G19" s="38">
        <v>8345</v>
      </c>
      <c r="H19" s="38">
        <v>30257</v>
      </c>
      <c r="I19" s="38">
        <v>4864</v>
      </c>
      <c r="J19" s="38">
        <v>7091</v>
      </c>
      <c r="K19" s="38">
        <v>7660</v>
      </c>
      <c r="L19" s="38">
        <v>12022</v>
      </c>
      <c r="M19" s="5">
        <v>55554</v>
      </c>
      <c r="N19" s="36">
        <f t="shared" si="0"/>
        <v>209809</v>
      </c>
      <c r="P19" s="37"/>
    </row>
    <row r="20" spans="1:16" ht="15" customHeight="1">
      <c r="A20" s="1" t="s">
        <v>58</v>
      </c>
      <c r="B20" s="38">
        <v>71424</v>
      </c>
      <c r="C20" s="38">
        <v>28291</v>
      </c>
      <c r="D20" s="5">
        <v>15972</v>
      </c>
      <c r="E20" s="5">
        <v>3130</v>
      </c>
      <c r="F20" s="38">
        <v>14368</v>
      </c>
      <c r="G20" s="38">
        <v>13710</v>
      </c>
      <c r="H20" s="38">
        <v>9324</v>
      </c>
      <c r="I20" s="38">
        <v>26659</v>
      </c>
      <c r="J20" s="38">
        <v>5107</v>
      </c>
      <c r="K20" s="38">
        <v>3599</v>
      </c>
      <c r="L20" s="38">
        <v>11240</v>
      </c>
      <c r="M20" s="5">
        <v>63717</v>
      </c>
      <c r="N20" s="36">
        <f t="shared" si="0"/>
        <v>266541</v>
      </c>
      <c r="P20" s="37"/>
    </row>
    <row r="21" spans="1:16" ht="15" customHeight="1">
      <c r="A21" s="1" t="s">
        <v>59</v>
      </c>
      <c r="B21" s="38">
        <v>4721</v>
      </c>
      <c r="C21" s="38">
        <v>4551</v>
      </c>
      <c r="D21" s="5">
        <v>2088</v>
      </c>
      <c r="E21" s="5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358</v>
      </c>
      <c r="L21" s="38">
        <v>0</v>
      </c>
      <c r="M21" s="5">
        <v>29489</v>
      </c>
      <c r="N21" s="36">
        <f t="shared" si="0"/>
        <v>41207</v>
      </c>
      <c r="P21" s="37"/>
    </row>
    <row r="22" spans="1:16" ht="15" customHeight="1">
      <c r="A22" s="1" t="s">
        <v>60</v>
      </c>
      <c r="B22" s="38">
        <v>32913</v>
      </c>
      <c r="C22" s="38">
        <v>11205</v>
      </c>
      <c r="D22" s="5">
        <v>23070</v>
      </c>
      <c r="E22" s="5">
        <v>14418</v>
      </c>
      <c r="F22" s="38">
        <v>3978</v>
      </c>
      <c r="G22" s="38">
        <v>8121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5">
        <v>23653</v>
      </c>
      <c r="N22" s="36">
        <f t="shared" si="0"/>
        <v>117358</v>
      </c>
      <c r="P22" s="37"/>
    </row>
    <row r="23" spans="1:16" ht="15" customHeight="1">
      <c r="A23" s="1" t="s">
        <v>61</v>
      </c>
      <c r="B23" s="38">
        <v>21464</v>
      </c>
      <c r="C23" s="38">
        <v>0</v>
      </c>
      <c r="D23" s="5">
        <v>2455</v>
      </c>
      <c r="E23" s="5">
        <v>3327</v>
      </c>
      <c r="F23" s="38">
        <v>1943</v>
      </c>
      <c r="G23" s="38">
        <v>96</v>
      </c>
      <c r="H23" s="38">
        <v>0</v>
      </c>
      <c r="I23" s="38">
        <v>0</v>
      </c>
      <c r="J23" s="38">
        <v>673</v>
      </c>
      <c r="K23" s="38">
        <v>0</v>
      </c>
      <c r="L23" s="38">
        <v>0</v>
      </c>
      <c r="M23" s="5">
        <v>4391</v>
      </c>
      <c r="N23" s="36">
        <f t="shared" si="0"/>
        <v>34349</v>
      </c>
      <c r="P23" s="37"/>
    </row>
    <row r="24" spans="1:16" ht="15" customHeight="1">
      <c r="A24" s="1" t="s">
        <v>62</v>
      </c>
      <c r="B24" s="38">
        <v>52501</v>
      </c>
      <c r="C24" s="38">
        <v>12679</v>
      </c>
      <c r="D24" s="5">
        <v>15405</v>
      </c>
      <c r="E24" s="5">
        <v>12109</v>
      </c>
      <c r="F24" s="38">
        <v>13009</v>
      </c>
      <c r="G24" s="38">
        <v>5348</v>
      </c>
      <c r="H24" s="38">
        <v>5263</v>
      </c>
      <c r="I24" s="38">
        <v>5</v>
      </c>
      <c r="J24" s="38">
        <v>357</v>
      </c>
      <c r="K24" s="38">
        <v>1668</v>
      </c>
      <c r="L24" s="38">
        <v>0</v>
      </c>
      <c r="M24" s="5">
        <v>24832</v>
      </c>
      <c r="N24" s="36">
        <f t="shared" si="0"/>
        <v>143176</v>
      </c>
      <c r="P24" s="37"/>
    </row>
    <row r="25" spans="1:16" ht="15" customHeight="1">
      <c r="A25" s="1" t="s">
        <v>63</v>
      </c>
      <c r="B25" s="5">
        <v>54152</v>
      </c>
      <c r="C25" s="5">
        <v>12733</v>
      </c>
      <c r="D25" s="5">
        <v>10675</v>
      </c>
      <c r="E25" s="5">
        <v>4197</v>
      </c>
      <c r="F25" s="5">
        <v>18801</v>
      </c>
      <c r="G25" s="5">
        <v>0</v>
      </c>
      <c r="H25" s="5">
        <v>0</v>
      </c>
      <c r="I25" s="5">
        <v>18695</v>
      </c>
      <c r="J25" s="5">
        <v>1509</v>
      </c>
      <c r="K25" s="5">
        <v>2410</v>
      </c>
      <c r="L25" s="5">
        <v>162</v>
      </c>
      <c r="M25" s="5">
        <v>20839</v>
      </c>
      <c r="N25" s="36">
        <f t="shared" si="0"/>
        <v>144173</v>
      </c>
      <c r="P25" s="37"/>
    </row>
    <row r="26" spans="1:16" ht="15" customHeight="1">
      <c r="A26" s="1" t="s">
        <v>64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310</v>
      </c>
      <c r="N26" s="36">
        <f t="shared" si="0"/>
        <v>310</v>
      </c>
      <c r="P26" s="37"/>
    </row>
    <row r="27" spans="1:16" ht="15" customHeight="1">
      <c r="A27" s="1" t="s">
        <v>65</v>
      </c>
      <c r="B27" s="5">
        <v>5672</v>
      </c>
      <c r="C27" s="5">
        <v>0</v>
      </c>
      <c r="D27" s="5">
        <v>4157</v>
      </c>
      <c r="E27" s="5">
        <v>3858</v>
      </c>
      <c r="F27" s="5">
        <v>0</v>
      </c>
      <c r="G27" s="5">
        <v>0</v>
      </c>
      <c r="H27" s="5">
        <v>0</v>
      </c>
      <c r="I27" s="5">
        <v>0</v>
      </c>
      <c r="J27" s="5">
        <v>578</v>
      </c>
      <c r="K27" s="5">
        <v>501</v>
      </c>
      <c r="L27" s="5">
        <v>0</v>
      </c>
      <c r="M27" s="5">
        <v>848</v>
      </c>
      <c r="N27" s="36">
        <f t="shared" si="0"/>
        <v>15614</v>
      </c>
      <c r="P27" s="37"/>
    </row>
    <row r="28" spans="1:16" ht="15" customHeight="1">
      <c r="A28" s="1" t="s">
        <v>66</v>
      </c>
      <c r="B28" s="38">
        <v>23342</v>
      </c>
      <c r="C28" s="38">
        <v>1587</v>
      </c>
      <c r="D28" s="5">
        <v>4393</v>
      </c>
      <c r="E28" s="5">
        <v>6855</v>
      </c>
      <c r="F28" s="38">
        <v>879</v>
      </c>
      <c r="G28" s="38">
        <v>3</v>
      </c>
      <c r="H28" s="38">
        <v>3207</v>
      </c>
      <c r="I28" s="38">
        <v>9</v>
      </c>
      <c r="J28" s="38">
        <v>2115</v>
      </c>
      <c r="K28" s="38">
        <v>525</v>
      </c>
      <c r="L28" s="38">
        <v>10</v>
      </c>
      <c r="M28" s="5">
        <v>20074</v>
      </c>
      <c r="N28" s="36">
        <f t="shared" si="0"/>
        <v>62999</v>
      </c>
      <c r="P28" s="37"/>
    </row>
    <row r="29" spans="1:16" ht="15" customHeight="1">
      <c r="A29" s="1" t="s">
        <v>67</v>
      </c>
      <c r="B29" s="5">
        <v>3197</v>
      </c>
      <c r="C29" s="5">
        <v>0</v>
      </c>
      <c r="D29" s="5">
        <v>768</v>
      </c>
      <c r="E29" s="5">
        <v>288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207</v>
      </c>
      <c r="L29" s="5">
        <v>0</v>
      </c>
      <c r="M29" s="5">
        <v>86</v>
      </c>
      <c r="N29" s="36">
        <f t="shared" si="0"/>
        <v>4546</v>
      </c>
      <c r="P29" s="37"/>
    </row>
    <row r="30" spans="1:16" ht="15" customHeight="1">
      <c r="A30" s="1" t="s">
        <v>110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1</v>
      </c>
      <c r="N30" s="36">
        <f t="shared" si="0"/>
        <v>1</v>
      </c>
      <c r="P30" s="37"/>
    </row>
    <row r="31" spans="1:16" ht="15" customHeight="1">
      <c r="A31" s="1" t="s">
        <v>68</v>
      </c>
      <c r="B31" s="38">
        <v>3718</v>
      </c>
      <c r="C31" s="38">
        <v>672</v>
      </c>
      <c r="D31" s="5">
        <v>1027</v>
      </c>
      <c r="E31" s="5">
        <v>345</v>
      </c>
      <c r="F31" s="38">
        <v>362</v>
      </c>
      <c r="G31" s="38">
        <v>450</v>
      </c>
      <c r="H31" s="38">
        <v>1950</v>
      </c>
      <c r="I31" s="38">
        <v>0</v>
      </c>
      <c r="J31" s="38">
        <v>3</v>
      </c>
      <c r="K31" s="38">
        <v>943</v>
      </c>
      <c r="L31" s="38">
        <v>323</v>
      </c>
      <c r="M31" s="5">
        <v>2378</v>
      </c>
      <c r="N31" s="36">
        <f t="shared" si="0"/>
        <v>12171</v>
      </c>
      <c r="P31" s="37"/>
    </row>
    <row r="32" spans="1:16" ht="15" customHeight="1">
      <c r="A32" s="1" t="s">
        <v>69</v>
      </c>
      <c r="B32" s="38">
        <v>3618</v>
      </c>
      <c r="C32" s="38">
        <v>296</v>
      </c>
      <c r="D32" s="5">
        <v>288</v>
      </c>
      <c r="E32" s="5">
        <v>324</v>
      </c>
      <c r="F32" s="38">
        <v>11</v>
      </c>
      <c r="G32" s="38">
        <v>2</v>
      </c>
      <c r="H32" s="38">
        <v>625</v>
      </c>
      <c r="I32" s="38">
        <v>0</v>
      </c>
      <c r="J32" s="38">
        <v>0</v>
      </c>
      <c r="K32" s="38">
        <v>139</v>
      </c>
      <c r="L32" s="38">
        <v>139</v>
      </c>
      <c r="M32" s="5">
        <v>214</v>
      </c>
      <c r="N32" s="36">
        <f t="shared" si="0"/>
        <v>5656</v>
      </c>
      <c r="P32" s="37"/>
    </row>
    <row r="33" spans="1:16" ht="15" customHeight="1">
      <c r="A33" s="1" t="s">
        <v>70</v>
      </c>
      <c r="B33" s="38">
        <v>17399</v>
      </c>
      <c r="C33" s="38">
        <v>673</v>
      </c>
      <c r="D33" s="5">
        <v>3028</v>
      </c>
      <c r="E33" s="5">
        <v>1174</v>
      </c>
      <c r="F33" s="38">
        <v>887</v>
      </c>
      <c r="G33" s="38">
        <v>437</v>
      </c>
      <c r="H33" s="38">
        <v>0</v>
      </c>
      <c r="I33" s="38">
        <v>0</v>
      </c>
      <c r="J33" s="38">
        <v>86</v>
      </c>
      <c r="K33" s="38">
        <v>469</v>
      </c>
      <c r="L33" s="38">
        <v>3</v>
      </c>
      <c r="M33" s="5">
        <v>9078</v>
      </c>
      <c r="N33" s="36">
        <f t="shared" si="0"/>
        <v>33234</v>
      </c>
      <c r="P33" s="37"/>
    </row>
    <row r="34" spans="1:16" ht="15" customHeight="1">
      <c r="A34" s="1" t="s">
        <v>105</v>
      </c>
      <c r="B34" s="5">
        <v>94</v>
      </c>
      <c r="C34" s="5">
        <v>0</v>
      </c>
      <c r="D34" s="5">
        <v>18</v>
      </c>
      <c r="E34" s="5">
        <v>16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1</v>
      </c>
      <c r="M34" s="5">
        <v>83</v>
      </c>
      <c r="N34" s="36">
        <f t="shared" si="0"/>
        <v>212</v>
      </c>
      <c r="P34" s="37"/>
    </row>
    <row r="35" spans="1:16">
      <c r="A35" s="2" t="s">
        <v>19</v>
      </c>
      <c r="B35" s="3">
        <f>SUM(B6:B34)</f>
        <v>502725</v>
      </c>
      <c r="C35" s="3">
        <f t="shared" ref="C35:M35" si="1">SUM(C6:C34)</f>
        <v>135324</v>
      </c>
      <c r="D35" s="3">
        <f t="shared" si="1"/>
        <v>144056</v>
      </c>
      <c r="E35" s="3">
        <f t="shared" si="1"/>
        <v>100651</v>
      </c>
      <c r="F35" s="3">
        <f t="shared" si="1"/>
        <v>75884</v>
      </c>
      <c r="G35" s="3">
        <f t="shared" si="1"/>
        <v>56864</v>
      </c>
      <c r="H35" s="3">
        <f t="shared" si="1"/>
        <v>50632</v>
      </c>
      <c r="I35" s="3">
        <f t="shared" si="1"/>
        <v>51581</v>
      </c>
      <c r="J35" s="3">
        <f t="shared" si="1"/>
        <v>35657</v>
      </c>
      <c r="K35" s="3">
        <f t="shared" si="1"/>
        <v>27918</v>
      </c>
      <c r="L35" s="3">
        <f t="shared" si="1"/>
        <v>23907</v>
      </c>
      <c r="M35" s="3">
        <f t="shared" si="1"/>
        <v>394177</v>
      </c>
      <c r="N35" s="36">
        <f t="shared" si="0"/>
        <v>1599376</v>
      </c>
    </row>
    <row r="36" spans="1:16">
      <c r="A36" s="9" t="s">
        <v>85</v>
      </c>
    </row>
    <row r="37" spans="1:16">
      <c r="A37" s="9" t="s">
        <v>101</v>
      </c>
    </row>
    <row r="38" spans="1:16">
      <c r="A38" s="9" t="s">
        <v>102</v>
      </c>
    </row>
    <row r="39" spans="1:16">
      <c r="A39" s="15" t="s">
        <v>99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</sheetData>
  <sortState xmlns:xlrd2="http://schemas.microsoft.com/office/spreadsheetml/2017/richdata2" columnSort="1" ref="R5:AW58">
    <sortCondition descending="1" ref="R35:AW35"/>
  </sortState>
  <mergeCells count="1">
    <mergeCell ref="A39:N3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"/>
  <sheetViews>
    <sheetView tabSelected="1" workbookViewId="0">
      <selection activeCell="P9" sqref="P9"/>
    </sheetView>
  </sheetViews>
  <sheetFormatPr baseColWidth="10" defaultColWidth="9.83203125" defaultRowHeight="15"/>
  <cols>
    <col min="1" max="1" width="18" style="18" customWidth="1"/>
    <col min="2" max="2" width="9.83203125" style="44"/>
    <col min="3" max="16384" width="9.83203125" style="18"/>
  </cols>
  <sheetData>
    <row r="1" spans="1:8" ht="17">
      <c r="H1" s="46" t="s">
        <v>115</v>
      </c>
    </row>
    <row r="2" spans="1:8">
      <c r="A2" s="39" t="s">
        <v>73</v>
      </c>
      <c r="B2" s="26">
        <v>502725</v>
      </c>
    </row>
    <row r="3" spans="1:8">
      <c r="A3" s="39" t="s">
        <v>75</v>
      </c>
      <c r="B3" s="26">
        <v>135324</v>
      </c>
    </row>
    <row r="4" spans="1:8">
      <c r="A4" s="39" t="s">
        <v>95</v>
      </c>
      <c r="B4" s="26">
        <v>144056</v>
      </c>
    </row>
    <row r="5" spans="1:8">
      <c r="A5" s="39" t="s">
        <v>96</v>
      </c>
      <c r="B5" s="26">
        <v>100651</v>
      </c>
    </row>
    <row r="6" spans="1:8">
      <c r="A6" s="39" t="s">
        <v>74</v>
      </c>
      <c r="B6" s="26">
        <v>75884</v>
      </c>
    </row>
    <row r="7" spans="1:8">
      <c r="A7" s="39" t="s">
        <v>98</v>
      </c>
      <c r="B7" s="26">
        <v>56864</v>
      </c>
    </row>
    <row r="8" spans="1:8">
      <c r="A8" s="39" t="s">
        <v>77</v>
      </c>
      <c r="B8" s="26">
        <v>50632</v>
      </c>
    </row>
    <row r="9" spans="1:8">
      <c r="A9" s="39" t="s">
        <v>76</v>
      </c>
      <c r="B9" s="26">
        <v>51581</v>
      </c>
    </row>
    <row r="10" spans="1:8">
      <c r="A10" s="39" t="s">
        <v>88</v>
      </c>
      <c r="B10" s="26">
        <v>35657</v>
      </c>
    </row>
    <row r="11" spans="1:8">
      <c r="A11" s="39" t="s">
        <v>108</v>
      </c>
      <c r="B11" s="26">
        <v>27918</v>
      </c>
    </row>
    <row r="12" spans="1:8">
      <c r="A12" s="39" t="s">
        <v>103</v>
      </c>
      <c r="B12" s="26">
        <v>23907</v>
      </c>
      <c r="C12" s="40">
        <f>SUM(B2:B11)/B14</f>
        <v>0.73859555226538354</v>
      </c>
    </row>
    <row r="13" spans="1:8">
      <c r="A13" s="39" t="s">
        <v>97</v>
      </c>
      <c r="B13" s="26">
        <v>394177</v>
      </c>
    </row>
    <row r="14" spans="1:8">
      <c r="A14" s="41" t="s">
        <v>14</v>
      </c>
      <c r="B14" s="42">
        <f>SUM(B2:B13)</f>
        <v>1599376</v>
      </c>
    </row>
    <row r="16" spans="1:8">
      <c r="A16" s="43"/>
    </row>
    <row r="17" spans="1:4">
      <c r="A17" s="43"/>
      <c r="B17" s="44">
        <f>B2+B3+B4+B5+B6</f>
        <v>958640</v>
      </c>
    </row>
    <row r="18" spans="1:4">
      <c r="A18" s="43"/>
      <c r="B18" s="45">
        <f>B17/B14</f>
        <v>0.59938375966626989</v>
      </c>
    </row>
    <row r="19" spans="1:4">
      <c r="A19" s="43"/>
    </row>
    <row r="20" spans="1:4">
      <c r="A20" s="43"/>
    </row>
    <row r="21" spans="1:4">
      <c r="A21" s="43"/>
    </row>
    <row r="22" spans="1:4">
      <c r="A22" s="43"/>
    </row>
    <row r="23" spans="1:4">
      <c r="A23" s="43"/>
    </row>
    <row r="24" spans="1:4">
      <c r="A24" s="43"/>
    </row>
    <row r="25" spans="1:4">
      <c r="A25" s="43"/>
    </row>
    <row r="26" spans="1:4">
      <c r="A26" s="43"/>
    </row>
    <row r="27" spans="1:4">
      <c r="D27" s="18" t="s">
        <v>93</v>
      </c>
    </row>
    <row r="28" spans="1:4">
      <c r="A28" s="43"/>
      <c r="D28" s="18" t="s">
        <v>94</v>
      </c>
    </row>
  </sheetData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4.1</vt:lpstr>
      <vt:lpstr>GRAFICO 35</vt:lpstr>
      <vt:lpstr>4.2</vt:lpstr>
      <vt:lpstr>GRAFICO 36</vt:lpstr>
      <vt:lpstr>4.3</vt:lpstr>
      <vt:lpstr>4.4</vt:lpstr>
      <vt:lpstr>GRAFICO 37</vt:lpstr>
      <vt:lpstr>'4.1'!Área_de_impresión</vt:lpstr>
      <vt:lpstr>'4.2'!Área_de_impresión</vt:lpstr>
      <vt:lpstr>'4.3'!Área_de_impresión</vt:lpstr>
      <vt:lpstr>'4.4'!Área_de_impresión</vt:lpstr>
      <vt:lpstr>'GRAFICO 35'!Área_de_impresión</vt:lpstr>
      <vt:lpstr>'GRAFICO 36'!Área_de_impresión</vt:lpstr>
      <vt:lpstr>'GRAFICO 37'!Área_de_impresión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projas</dc:creator>
  <cp:lastModifiedBy>Majorie Campos</cp:lastModifiedBy>
  <cp:lastPrinted>2015-06-04T19:02:02Z</cp:lastPrinted>
  <dcterms:created xsi:type="dcterms:W3CDTF">2013-07-03T19:01:43Z</dcterms:created>
  <dcterms:modified xsi:type="dcterms:W3CDTF">2023-07-03T19:10:29Z</dcterms:modified>
</cp:coreProperties>
</file>