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'Hoja1'!$A$1:$H$76</definedName>
  </definedNames>
  <calcPr fullCalcOnLoad="1"/>
</workbook>
</file>

<file path=xl/sharedStrings.xml><?xml version="1.0" encoding="utf-8"?>
<sst xmlns="http://schemas.openxmlformats.org/spreadsheetml/2006/main" count="80" uniqueCount="79">
  <si>
    <t>GENERAL</t>
  </si>
  <si>
    <t>GRANEL</t>
  </si>
  <si>
    <t>%</t>
  </si>
  <si>
    <t>TOTAL</t>
  </si>
  <si>
    <t>FRIGORIZADO</t>
  </si>
  <si>
    <t>2.2.6.- Valor flete del tonelaje importado por país de origen según tipo de carga (a)</t>
  </si>
  <si>
    <t xml:space="preserve">                                  ( Cantidad en miles de dólares )</t>
  </si>
  <si>
    <t>(a) Valores indicados no consideran marcancías movilizadas por zona franca.</t>
  </si>
  <si>
    <t>Fuente: Servicio Nacional de Aduanas</t>
  </si>
  <si>
    <t>PAÍSES</t>
  </si>
  <si>
    <t>LÍQUIDO</t>
  </si>
  <si>
    <t>Estados Unidos</t>
  </si>
  <si>
    <t>China</t>
  </si>
  <si>
    <t>Brasil</t>
  </si>
  <si>
    <t>Corea del Sur</t>
  </si>
  <si>
    <t>Japón</t>
  </si>
  <si>
    <t>Argentina</t>
  </si>
  <si>
    <t>Colombia</t>
  </si>
  <si>
    <t>Trinidad y Tobago</t>
  </si>
  <si>
    <t>México</t>
  </si>
  <si>
    <t>Alemania</t>
  </si>
  <si>
    <t>Ecuador</t>
  </si>
  <si>
    <t>España</t>
  </si>
  <si>
    <t>Thailandia</t>
  </si>
  <si>
    <t>Canadá</t>
  </si>
  <si>
    <t>India</t>
  </si>
  <si>
    <t>Perú</t>
  </si>
  <si>
    <t>Italia</t>
  </si>
  <si>
    <t>Francia</t>
  </si>
  <si>
    <t>Guinea Ecuatorial</t>
  </si>
  <si>
    <t>Vietnam</t>
  </si>
  <si>
    <t>Paraguay</t>
  </si>
  <si>
    <t>Bélgica</t>
  </si>
  <si>
    <t>Reino Unido</t>
  </si>
  <si>
    <t>Australia</t>
  </si>
  <si>
    <t>Holanda</t>
  </si>
  <si>
    <t>Malasia</t>
  </si>
  <si>
    <t>Finlandia</t>
  </si>
  <si>
    <t>Portugal</t>
  </si>
  <si>
    <t>Suecia</t>
  </si>
  <si>
    <t>Rusia</t>
  </si>
  <si>
    <t>Indonesia</t>
  </si>
  <si>
    <t>Guatemala</t>
  </si>
  <si>
    <t>Polonia</t>
  </si>
  <si>
    <t>Austria</t>
  </si>
  <si>
    <t>Rumania</t>
  </si>
  <si>
    <t>Dinamarca</t>
  </si>
  <si>
    <t>Noruega</t>
  </si>
  <si>
    <t>Grecia</t>
  </si>
  <si>
    <t>República Checa</t>
  </si>
  <si>
    <t>Bangladesh</t>
  </si>
  <si>
    <t>Filipinas</t>
  </si>
  <si>
    <t>Irlanda</t>
  </si>
  <si>
    <t>Hungria</t>
  </si>
  <si>
    <t>Israel</t>
  </si>
  <si>
    <t>Suiza</t>
  </si>
  <si>
    <t>Sri Lanka</t>
  </si>
  <si>
    <t>Uruguay</t>
  </si>
  <si>
    <t>Singapur</t>
  </si>
  <si>
    <t>Bolivia</t>
  </si>
  <si>
    <t>Panamá</t>
  </si>
  <si>
    <t>Arabia Saudita</t>
  </si>
  <si>
    <t>Cambodia</t>
  </si>
  <si>
    <t>Lituania</t>
  </si>
  <si>
    <t>Otros Países</t>
  </si>
  <si>
    <t>Turquia</t>
  </si>
  <si>
    <t>Angola</t>
  </si>
  <si>
    <t>Nueva Zelandia</t>
  </si>
  <si>
    <t>Sudáfrica</t>
  </si>
  <si>
    <t>Emiratos Arabes Unidos</t>
  </si>
  <si>
    <t>Bulgaria</t>
  </si>
  <si>
    <t>Egipto</t>
  </si>
  <si>
    <t>Kasajstán</t>
  </si>
  <si>
    <t>Nigeria</t>
  </si>
  <si>
    <t>Omán</t>
  </si>
  <si>
    <t>Pakistán</t>
  </si>
  <si>
    <t>Taiwán (Formosa)</t>
  </si>
  <si>
    <t>Brunei</t>
  </si>
  <si>
    <t>Año 2022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</si>
</sst>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</numFmts>
  <fonts count="40"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/>
      <protection/>
    </xf>
    <xf numFmtId="3" fontId="5" fillId="33" borderId="10" xfId="53" applyNumberFormat="1" applyFont="1" applyFill="1" applyBorder="1" applyAlignment="1">
      <alignment horizontal="center"/>
      <protection/>
    </xf>
    <xf numFmtId="176" fontId="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169" fontId="5" fillId="33" borderId="10" xfId="52" applyNumberFormat="1" applyFont="1" applyFill="1" applyBorder="1" applyAlignment="1">
      <alignment horizontal="right" wrapText="1"/>
      <protection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ete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K20" sqref="K20"/>
    </sheetView>
  </sheetViews>
  <sheetFormatPr defaultColWidth="11.421875" defaultRowHeight="12" customHeight="1"/>
  <cols>
    <col min="1" max="1" width="23.28125" style="6" customWidth="1"/>
    <col min="2" max="3" width="10.28125" style="9" bestFit="1" customWidth="1"/>
    <col min="4" max="4" width="10.140625" style="9" customWidth="1"/>
    <col min="5" max="5" width="13.7109375" style="9" bestFit="1" customWidth="1"/>
    <col min="6" max="6" width="10.28125" style="10" bestFit="1" customWidth="1"/>
    <col min="7" max="7" width="7.00390625" style="11" bestFit="1" customWidth="1"/>
    <col min="8" max="8" width="3.57421875" style="6" customWidth="1"/>
    <col min="9" max="16384" width="11.421875" style="6" customWidth="1"/>
  </cols>
  <sheetData>
    <row r="1" spans="1:7" s="4" customFormat="1" ht="12.75" customHeight="1">
      <c r="A1" s="1" t="s">
        <v>5</v>
      </c>
      <c r="B1" s="2"/>
      <c r="C1" s="2"/>
      <c r="D1" s="2"/>
      <c r="E1" s="2"/>
      <c r="F1" s="2"/>
      <c r="G1" s="3"/>
    </row>
    <row r="2" spans="1:7" s="4" customFormat="1" ht="12.75" customHeight="1">
      <c r="A2" s="1"/>
      <c r="B2" s="1"/>
      <c r="C2" s="5" t="s">
        <v>78</v>
      </c>
      <c r="D2" s="2"/>
      <c r="E2" s="2"/>
      <c r="F2" s="2"/>
      <c r="G2" s="3"/>
    </row>
    <row r="3" spans="1:7" s="4" customFormat="1" ht="12.75" customHeight="1">
      <c r="A3" s="1" t="s">
        <v>6</v>
      </c>
      <c r="B3" s="1"/>
      <c r="C3" s="2"/>
      <c r="D3" s="2"/>
      <c r="E3" s="2"/>
      <c r="F3" s="2"/>
      <c r="G3" s="3"/>
    </row>
    <row r="4" spans="1:7" s="4" customFormat="1" ht="4.5" customHeight="1">
      <c r="A4" s="12"/>
      <c r="B4" s="12"/>
      <c r="C4" s="13"/>
      <c r="D4" s="13"/>
      <c r="E4" s="13"/>
      <c r="F4" s="13"/>
      <c r="G4" s="14"/>
    </row>
    <row r="5" spans="1:7" ht="15" customHeight="1">
      <c r="A5" s="15" t="s">
        <v>9</v>
      </c>
      <c r="B5" s="16" t="s">
        <v>0</v>
      </c>
      <c r="C5" s="16" t="s">
        <v>1</v>
      </c>
      <c r="D5" s="16" t="s">
        <v>10</v>
      </c>
      <c r="E5" s="16" t="s">
        <v>4</v>
      </c>
      <c r="F5" s="16" t="s">
        <v>3</v>
      </c>
      <c r="G5" s="17" t="s">
        <v>2</v>
      </c>
    </row>
    <row r="6" spans="1:7" ht="15" customHeight="1">
      <c r="A6" s="18" t="s">
        <v>12</v>
      </c>
      <c r="B6" s="19">
        <v>2708274.1089999997</v>
      </c>
      <c r="C6" s="19">
        <v>19186.744</v>
      </c>
      <c r="D6" s="19">
        <v>131958.184</v>
      </c>
      <c r="E6" s="19">
        <v>35843.715</v>
      </c>
      <c r="F6" s="20">
        <f>SUM(B6:E6)</f>
        <v>2895262.7519999994</v>
      </c>
      <c r="G6" s="14">
        <f aca="true" t="shared" si="0" ref="G6:G37">F6/$F$73</f>
        <v>0.4062463561816224</v>
      </c>
    </row>
    <row r="7" spans="1:7" ht="12" customHeight="1">
      <c r="A7" s="21" t="s">
        <v>11</v>
      </c>
      <c r="B7" s="19">
        <v>293552.673</v>
      </c>
      <c r="C7" s="19">
        <v>120427.739</v>
      </c>
      <c r="D7" s="19">
        <v>705723.078</v>
      </c>
      <c r="E7" s="19">
        <v>21833.833</v>
      </c>
      <c r="F7" s="20">
        <f aca="true" t="shared" si="1" ref="F7:F69">SUM(B7:E7)</f>
        <v>1141537.323</v>
      </c>
      <c r="G7" s="14">
        <f t="shared" si="0"/>
        <v>0.16017384867529766</v>
      </c>
    </row>
    <row r="8" spans="1:7" ht="12" customHeight="1">
      <c r="A8" s="18" t="s">
        <v>13</v>
      </c>
      <c r="B8" s="19">
        <v>164880.835</v>
      </c>
      <c r="C8" s="19">
        <v>25102.689</v>
      </c>
      <c r="D8" s="19">
        <v>106571.757</v>
      </c>
      <c r="E8" s="19">
        <v>5360.317</v>
      </c>
      <c r="F8" s="20">
        <f t="shared" si="1"/>
        <v>301915.59799999994</v>
      </c>
      <c r="G8" s="14">
        <f t="shared" si="0"/>
        <v>0.04236303301908245</v>
      </c>
    </row>
    <row r="9" spans="1:7" ht="12" customHeight="1">
      <c r="A9" s="18" t="s">
        <v>15</v>
      </c>
      <c r="B9" s="19">
        <v>120486.509</v>
      </c>
      <c r="C9" s="19">
        <v>3746.24</v>
      </c>
      <c r="D9" s="19">
        <v>83777.015</v>
      </c>
      <c r="E9" s="19">
        <v>49.035</v>
      </c>
      <c r="F9" s="20">
        <f t="shared" si="1"/>
        <v>208058.79900000003</v>
      </c>
      <c r="G9" s="14">
        <f t="shared" si="0"/>
        <v>0.02919359526415605</v>
      </c>
    </row>
    <row r="10" spans="1:7" ht="12" customHeight="1">
      <c r="A10" s="18" t="s">
        <v>14</v>
      </c>
      <c r="B10" s="19">
        <v>126576.446</v>
      </c>
      <c r="C10" s="19">
        <v>23035.48</v>
      </c>
      <c r="D10" s="19">
        <v>51730.179</v>
      </c>
      <c r="E10" s="19">
        <v>309.84</v>
      </c>
      <c r="F10" s="20">
        <f t="shared" si="1"/>
        <v>201651.945</v>
      </c>
      <c r="G10" s="14">
        <f t="shared" si="0"/>
        <v>0.02829462293762378</v>
      </c>
    </row>
    <row r="11" spans="1:7" ht="12" customHeight="1">
      <c r="A11" s="18" t="s">
        <v>16</v>
      </c>
      <c r="B11" s="19">
        <v>5873.81</v>
      </c>
      <c r="C11" s="19">
        <v>154354.95</v>
      </c>
      <c r="D11" s="19">
        <v>10829.414</v>
      </c>
      <c r="E11" s="19">
        <v>15.356</v>
      </c>
      <c r="F11" s="20">
        <f t="shared" si="1"/>
        <v>171073.53</v>
      </c>
      <c r="G11" s="14">
        <f t="shared" si="0"/>
        <v>0.024004038373933213</v>
      </c>
    </row>
    <row r="12" spans="1:7" ht="12" customHeight="1">
      <c r="A12" s="18" t="s">
        <v>22</v>
      </c>
      <c r="B12" s="19">
        <v>152888.023</v>
      </c>
      <c r="C12" s="19">
        <v>2442.12</v>
      </c>
      <c r="D12" s="19">
        <v>3325.193</v>
      </c>
      <c r="E12" s="19">
        <v>9020.64</v>
      </c>
      <c r="F12" s="20">
        <f t="shared" si="1"/>
        <v>167675.97599999997</v>
      </c>
      <c r="G12" s="14">
        <f t="shared" si="0"/>
        <v>0.02352731344405358</v>
      </c>
    </row>
    <row r="13" spans="1:7" ht="12" customHeight="1">
      <c r="A13" s="18" t="s">
        <v>25</v>
      </c>
      <c r="B13" s="19">
        <v>159951.426</v>
      </c>
      <c r="C13" s="19">
        <v>0</v>
      </c>
      <c r="D13" s="19">
        <v>0</v>
      </c>
      <c r="E13" s="19">
        <v>3214.525</v>
      </c>
      <c r="F13" s="20">
        <f t="shared" si="1"/>
        <v>163165.951</v>
      </c>
      <c r="G13" s="14">
        <f t="shared" si="0"/>
        <v>0.02289449308214606</v>
      </c>
    </row>
    <row r="14" spans="1:7" ht="12" customHeight="1">
      <c r="A14" s="18" t="s">
        <v>17</v>
      </c>
      <c r="B14" s="19">
        <v>36679.523</v>
      </c>
      <c r="C14" s="19">
        <v>104799.082</v>
      </c>
      <c r="D14" s="19">
        <v>139.152</v>
      </c>
      <c r="E14" s="19">
        <v>2685.726</v>
      </c>
      <c r="F14" s="20">
        <f t="shared" si="1"/>
        <v>144303.48299999998</v>
      </c>
      <c r="G14" s="14">
        <f t="shared" si="0"/>
        <v>0.02024782176076111</v>
      </c>
    </row>
    <row r="15" spans="1:7" ht="12" customHeight="1">
      <c r="A15" s="18" t="s">
        <v>20</v>
      </c>
      <c r="B15" s="19">
        <v>124445.184</v>
      </c>
      <c r="C15" s="19">
        <v>352.5</v>
      </c>
      <c r="D15" s="19">
        <v>7810.368</v>
      </c>
      <c r="E15" s="19">
        <v>7254.674</v>
      </c>
      <c r="F15" s="20">
        <f t="shared" si="1"/>
        <v>139862.726</v>
      </c>
      <c r="G15" s="14">
        <f t="shared" si="0"/>
        <v>0.019624720679972563</v>
      </c>
    </row>
    <row r="16" spans="1:7" ht="12" customHeight="1">
      <c r="A16" s="18" t="s">
        <v>19</v>
      </c>
      <c r="B16" s="19">
        <v>88774.677</v>
      </c>
      <c r="C16" s="19">
        <v>1010</v>
      </c>
      <c r="D16" s="19">
        <v>10318.382</v>
      </c>
      <c r="E16" s="19">
        <v>2523.107</v>
      </c>
      <c r="F16" s="20">
        <f t="shared" si="1"/>
        <v>102626.166</v>
      </c>
      <c r="G16" s="14">
        <f t="shared" si="0"/>
        <v>0.014399904104589646</v>
      </c>
    </row>
    <row r="17" spans="1:7" ht="12" customHeight="1">
      <c r="A17" s="18" t="s">
        <v>27</v>
      </c>
      <c r="B17" s="19">
        <v>99846.47</v>
      </c>
      <c r="C17" s="19">
        <v>0</v>
      </c>
      <c r="D17" s="19">
        <v>0</v>
      </c>
      <c r="E17" s="19">
        <v>2136.781</v>
      </c>
      <c r="F17" s="20">
        <f t="shared" si="1"/>
        <v>101983.251</v>
      </c>
      <c r="G17" s="14">
        <f t="shared" si="0"/>
        <v>0.014309694027489014</v>
      </c>
    </row>
    <row r="18" spans="1:7" ht="12" customHeight="1">
      <c r="A18" s="18" t="s">
        <v>30</v>
      </c>
      <c r="B18" s="19">
        <v>73625.162</v>
      </c>
      <c r="C18" s="19">
        <v>23041.788</v>
      </c>
      <c r="D18" s="19">
        <v>0</v>
      </c>
      <c r="E18" s="19">
        <v>1356.22</v>
      </c>
      <c r="F18" s="20">
        <f t="shared" si="1"/>
        <v>98023.17</v>
      </c>
      <c r="G18" s="14">
        <f t="shared" si="0"/>
        <v>0.013754038595068324</v>
      </c>
    </row>
    <row r="19" spans="1:7" ht="12" customHeight="1">
      <c r="A19" s="18" t="s">
        <v>21</v>
      </c>
      <c r="B19" s="19">
        <v>12171.571</v>
      </c>
      <c r="C19" s="19">
        <v>3047.817</v>
      </c>
      <c r="D19" s="19">
        <v>34411.332</v>
      </c>
      <c r="E19" s="19">
        <v>46899.571</v>
      </c>
      <c r="F19" s="20">
        <f t="shared" si="1"/>
        <v>96530.291</v>
      </c>
      <c r="G19" s="14">
        <f t="shared" si="0"/>
        <v>0.01354456653469967</v>
      </c>
    </row>
    <row r="20" spans="1:7" ht="12" customHeight="1">
      <c r="A20" s="18" t="s">
        <v>23</v>
      </c>
      <c r="B20" s="19">
        <v>91954.205</v>
      </c>
      <c r="C20" s="19">
        <v>0</v>
      </c>
      <c r="D20" s="19">
        <v>0</v>
      </c>
      <c r="E20" s="19">
        <v>54.798</v>
      </c>
      <c r="F20" s="20">
        <f t="shared" si="1"/>
        <v>92009.003</v>
      </c>
      <c r="G20" s="14">
        <f t="shared" si="0"/>
        <v>0.012910165814426907</v>
      </c>
    </row>
    <row r="21" spans="1:7" ht="12" customHeight="1">
      <c r="A21" s="18" t="s">
        <v>26</v>
      </c>
      <c r="B21" s="19">
        <v>55327.653</v>
      </c>
      <c r="C21" s="19">
        <v>3851.331</v>
      </c>
      <c r="D21" s="19">
        <v>28472.774</v>
      </c>
      <c r="E21" s="19">
        <v>3405.45</v>
      </c>
      <c r="F21" s="20">
        <f t="shared" si="1"/>
        <v>91057.208</v>
      </c>
      <c r="G21" s="14">
        <f t="shared" si="0"/>
        <v>0.012776615500102315</v>
      </c>
    </row>
    <row r="22" spans="1:7" ht="12" customHeight="1">
      <c r="A22" s="18" t="s">
        <v>65</v>
      </c>
      <c r="B22" s="19">
        <v>78071.30799999999</v>
      </c>
      <c r="C22" s="19">
        <v>0</v>
      </c>
      <c r="D22" s="19">
        <v>3622.054</v>
      </c>
      <c r="E22" s="19">
        <v>471.165</v>
      </c>
      <c r="F22" s="20">
        <f t="shared" si="1"/>
        <v>82164.52699999999</v>
      </c>
      <c r="G22" s="14">
        <f t="shared" si="0"/>
        <v>0.011528846450319177</v>
      </c>
    </row>
    <row r="23" spans="1:7" ht="12" customHeight="1">
      <c r="A23" s="18" t="s">
        <v>28</v>
      </c>
      <c r="B23" s="19">
        <v>65843.703</v>
      </c>
      <c r="C23" s="19">
        <v>0</v>
      </c>
      <c r="D23" s="19">
        <v>3273.012</v>
      </c>
      <c r="E23" s="19">
        <v>1270.498</v>
      </c>
      <c r="F23" s="20">
        <f t="shared" si="1"/>
        <v>70387.213</v>
      </c>
      <c r="G23" s="14">
        <f t="shared" si="0"/>
        <v>0.009876322549059523</v>
      </c>
    </row>
    <row r="24" spans="1:7" ht="12" customHeight="1">
      <c r="A24" s="18" t="s">
        <v>34</v>
      </c>
      <c r="B24" s="19">
        <v>12819.617</v>
      </c>
      <c r="C24" s="19">
        <v>40519.521</v>
      </c>
      <c r="D24" s="19">
        <v>12210.813</v>
      </c>
      <c r="E24" s="19">
        <v>43.265</v>
      </c>
      <c r="F24" s="20">
        <f t="shared" si="1"/>
        <v>65593.216</v>
      </c>
      <c r="G24" s="14">
        <f t="shared" si="0"/>
        <v>0.009203656894983637</v>
      </c>
    </row>
    <row r="25" spans="1:7" ht="12" customHeight="1">
      <c r="A25" s="18" t="s">
        <v>24</v>
      </c>
      <c r="B25" s="19">
        <v>17535.157</v>
      </c>
      <c r="C25" s="19">
        <v>41286.178</v>
      </c>
      <c r="D25" s="19">
        <v>4781.829</v>
      </c>
      <c r="E25" s="19">
        <v>844.418</v>
      </c>
      <c r="F25" s="20">
        <f t="shared" si="1"/>
        <v>64447.581999999995</v>
      </c>
      <c r="G25" s="14">
        <f t="shared" si="0"/>
        <v>0.009042908224523147</v>
      </c>
    </row>
    <row r="26" spans="1:7" ht="12" customHeight="1">
      <c r="A26" s="18" t="s">
        <v>41</v>
      </c>
      <c r="B26" s="19">
        <v>46059.247</v>
      </c>
      <c r="C26" s="19">
        <v>8479.103</v>
      </c>
      <c r="D26" s="19">
        <v>0</v>
      </c>
      <c r="E26" s="19">
        <v>12.63</v>
      </c>
      <c r="F26" s="20">
        <f t="shared" si="1"/>
        <v>54550.98</v>
      </c>
      <c r="G26" s="14">
        <f t="shared" si="0"/>
        <v>0.00765427484459848</v>
      </c>
    </row>
    <row r="27" spans="1:7" ht="12" customHeight="1">
      <c r="A27" s="18" t="s">
        <v>35</v>
      </c>
      <c r="B27" s="19">
        <v>31194.798</v>
      </c>
      <c r="C27" s="19">
        <v>4334.133</v>
      </c>
      <c r="D27" s="19">
        <v>1380.038</v>
      </c>
      <c r="E27" s="19">
        <v>5606.344</v>
      </c>
      <c r="F27" s="20">
        <f t="shared" si="1"/>
        <v>42515.312999999995</v>
      </c>
      <c r="G27" s="14">
        <f t="shared" si="0"/>
        <v>0.0059655003595926355</v>
      </c>
    </row>
    <row r="28" spans="1:7" ht="12" customHeight="1">
      <c r="A28" s="18" t="s">
        <v>31</v>
      </c>
      <c r="B28" s="19">
        <v>1691.419</v>
      </c>
      <c r="C28" s="19">
        <v>38105.588</v>
      </c>
      <c r="D28" s="19">
        <v>621.032</v>
      </c>
      <c r="E28" s="19">
        <v>0</v>
      </c>
      <c r="F28" s="20">
        <f t="shared" si="1"/>
        <v>40418.039000000004</v>
      </c>
      <c r="G28" s="14">
        <f t="shared" si="0"/>
        <v>0.005671223123502094</v>
      </c>
    </row>
    <row r="29" spans="1:7" ht="12" customHeight="1">
      <c r="A29" s="18" t="s">
        <v>32</v>
      </c>
      <c r="B29" s="19">
        <v>28368.166</v>
      </c>
      <c r="C29" s="19">
        <v>404.25</v>
      </c>
      <c r="D29" s="19">
        <v>0</v>
      </c>
      <c r="E29" s="19">
        <v>11571.002</v>
      </c>
      <c r="F29" s="20">
        <f t="shared" si="1"/>
        <v>40343.418000000005</v>
      </c>
      <c r="G29" s="14">
        <f t="shared" si="0"/>
        <v>0.005660752740693596</v>
      </c>
    </row>
    <row r="30" spans="1:7" ht="12" customHeight="1">
      <c r="A30" s="18" t="s">
        <v>29</v>
      </c>
      <c r="B30" s="19">
        <v>0</v>
      </c>
      <c r="C30" s="19">
        <v>0</v>
      </c>
      <c r="D30" s="19">
        <v>40216.848</v>
      </c>
      <c r="E30" s="19">
        <v>0</v>
      </c>
      <c r="F30" s="20">
        <f t="shared" si="1"/>
        <v>40216.848</v>
      </c>
      <c r="G30" s="14">
        <f t="shared" si="0"/>
        <v>0.00564299317767418</v>
      </c>
    </row>
    <row r="31" spans="1:7" ht="12" customHeight="1">
      <c r="A31" s="18" t="s">
        <v>18</v>
      </c>
      <c r="B31" s="19">
        <v>38.251</v>
      </c>
      <c r="C31" s="19">
        <v>0</v>
      </c>
      <c r="D31" s="19">
        <v>38183.763</v>
      </c>
      <c r="E31" s="19">
        <v>3.313</v>
      </c>
      <c r="F31" s="20">
        <f t="shared" si="1"/>
        <v>38225.327</v>
      </c>
      <c r="G31" s="14">
        <f t="shared" si="0"/>
        <v>0.005363554584769165</v>
      </c>
    </row>
    <row r="32" spans="1:7" ht="12" customHeight="1">
      <c r="A32" s="18" t="s">
        <v>36</v>
      </c>
      <c r="B32" s="19">
        <v>31406.128</v>
      </c>
      <c r="C32" s="19">
        <v>3971.242</v>
      </c>
      <c r="D32" s="19">
        <v>0</v>
      </c>
      <c r="E32" s="19">
        <v>402.329</v>
      </c>
      <c r="F32" s="20">
        <f t="shared" si="1"/>
        <v>35779.699</v>
      </c>
      <c r="G32" s="14">
        <f t="shared" si="0"/>
        <v>0.0050203983503688725</v>
      </c>
    </row>
    <row r="33" spans="1:7" ht="12" customHeight="1">
      <c r="A33" s="18" t="s">
        <v>33</v>
      </c>
      <c r="B33" s="19">
        <v>30950.623</v>
      </c>
      <c r="C33" s="19">
        <v>0</v>
      </c>
      <c r="D33" s="19">
        <v>11.801</v>
      </c>
      <c r="E33" s="19">
        <v>161.128</v>
      </c>
      <c r="F33" s="20">
        <f t="shared" si="1"/>
        <v>31123.552</v>
      </c>
      <c r="G33" s="14">
        <f t="shared" si="0"/>
        <v>0.004367075003018327</v>
      </c>
    </row>
    <row r="34" spans="1:7" ht="12" customHeight="1">
      <c r="A34" s="18" t="s">
        <v>43</v>
      </c>
      <c r="B34" s="19">
        <v>23324.397</v>
      </c>
      <c r="C34" s="19">
        <v>0</v>
      </c>
      <c r="D34" s="19">
        <v>5723.267</v>
      </c>
      <c r="E34" s="19">
        <v>1916.738</v>
      </c>
      <c r="F34" s="20">
        <f t="shared" si="1"/>
        <v>30964.402000000002</v>
      </c>
      <c r="G34" s="14">
        <f t="shared" si="0"/>
        <v>0.004344744004720627</v>
      </c>
    </row>
    <row r="35" spans="1:7" ht="12" customHeight="1">
      <c r="A35" s="18" t="s">
        <v>37</v>
      </c>
      <c r="B35" s="19">
        <v>22695.028</v>
      </c>
      <c r="C35" s="19">
        <v>1084.562</v>
      </c>
      <c r="D35" s="19">
        <v>1545.288</v>
      </c>
      <c r="E35" s="19">
        <v>22.236</v>
      </c>
      <c r="F35" s="20">
        <f t="shared" si="1"/>
        <v>25347.113999999998</v>
      </c>
      <c r="G35" s="14">
        <f t="shared" si="0"/>
        <v>0.0035565589669217658</v>
      </c>
    </row>
    <row r="36" spans="1:7" ht="12" customHeight="1">
      <c r="A36" s="18" t="s">
        <v>39</v>
      </c>
      <c r="B36" s="19">
        <v>21384.731</v>
      </c>
      <c r="C36" s="19">
        <v>0</v>
      </c>
      <c r="D36" s="19">
        <v>0</v>
      </c>
      <c r="E36" s="19">
        <v>256.158</v>
      </c>
      <c r="F36" s="20">
        <f t="shared" si="1"/>
        <v>21640.889</v>
      </c>
      <c r="G36" s="14">
        <f t="shared" si="0"/>
        <v>0.0030365231254772676</v>
      </c>
    </row>
    <row r="37" spans="1:7" ht="12" customHeight="1">
      <c r="A37" s="18" t="s">
        <v>44</v>
      </c>
      <c r="B37" s="19">
        <v>20654.965</v>
      </c>
      <c r="C37" s="19">
        <v>0</v>
      </c>
      <c r="D37" s="19">
        <v>0</v>
      </c>
      <c r="E37" s="19">
        <v>886.781</v>
      </c>
      <c r="F37" s="20">
        <f t="shared" si="1"/>
        <v>21541.746</v>
      </c>
      <c r="G37" s="14">
        <f t="shared" si="0"/>
        <v>0.0030226119588782803</v>
      </c>
    </row>
    <row r="38" spans="1:7" ht="12" customHeight="1">
      <c r="A38" s="18" t="s">
        <v>59</v>
      </c>
      <c r="B38" s="19">
        <v>405.452</v>
      </c>
      <c r="C38" s="19">
        <v>20869.901</v>
      </c>
      <c r="D38" s="19">
        <v>0</v>
      </c>
      <c r="E38" s="19">
        <v>0</v>
      </c>
      <c r="F38" s="20">
        <f t="shared" si="1"/>
        <v>21275.353000000003</v>
      </c>
      <c r="G38" s="14">
        <f aca="true" t="shared" si="2" ref="G38:G69">F38/$F$73</f>
        <v>0.002985233249299147</v>
      </c>
    </row>
    <row r="39" spans="1:7" ht="12" customHeight="1">
      <c r="A39" s="18" t="s">
        <v>76</v>
      </c>
      <c r="B39" s="19">
        <v>20260.334</v>
      </c>
      <c r="C39" s="19">
        <v>0</v>
      </c>
      <c r="D39" s="19">
        <v>441.036</v>
      </c>
      <c r="E39" s="19">
        <v>68.843</v>
      </c>
      <c r="F39" s="20">
        <f t="shared" si="1"/>
        <v>20770.213</v>
      </c>
      <c r="G39" s="14">
        <f t="shared" si="2"/>
        <v>0.0029143549553619806</v>
      </c>
    </row>
    <row r="40" spans="1:7" ht="12" customHeight="1">
      <c r="A40" s="18" t="s">
        <v>50</v>
      </c>
      <c r="B40" s="19">
        <v>17763.843</v>
      </c>
      <c r="C40" s="19">
        <v>0</v>
      </c>
      <c r="D40" s="19">
        <v>0</v>
      </c>
      <c r="E40" s="19">
        <v>0</v>
      </c>
      <c r="F40" s="20">
        <f t="shared" si="1"/>
        <v>17763.843</v>
      </c>
      <c r="G40" s="14">
        <f t="shared" si="2"/>
        <v>0.0024925186791932385</v>
      </c>
    </row>
    <row r="41" spans="1:7" ht="12" customHeight="1">
      <c r="A41" s="18" t="s">
        <v>38</v>
      </c>
      <c r="B41" s="19">
        <v>11883.226</v>
      </c>
      <c r="C41" s="19">
        <v>0</v>
      </c>
      <c r="D41" s="19">
        <v>0</v>
      </c>
      <c r="E41" s="19">
        <v>283.996</v>
      </c>
      <c r="F41" s="20">
        <f t="shared" si="1"/>
        <v>12167.222</v>
      </c>
      <c r="G41" s="14">
        <f t="shared" si="2"/>
        <v>0.0017072335141045164</v>
      </c>
    </row>
    <row r="42" spans="1:7" ht="12" customHeight="1">
      <c r="A42" s="18" t="s">
        <v>42</v>
      </c>
      <c r="B42" s="19">
        <v>11765.627</v>
      </c>
      <c r="C42" s="19">
        <v>0</v>
      </c>
      <c r="D42" s="19">
        <v>0</v>
      </c>
      <c r="E42" s="19">
        <v>178.245</v>
      </c>
      <c r="F42" s="20">
        <f t="shared" si="1"/>
        <v>11943.872000000001</v>
      </c>
      <c r="G42" s="14">
        <f t="shared" si="2"/>
        <v>0.0016758943468422407</v>
      </c>
    </row>
    <row r="43" spans="1:7" ht="12" customHeight="1">
      <c r="A43" s="18" t="s">
        <v>66</v>
      </c>
      <c r="B43" s="19">
        <v>5.908</v>
      </c>
      <c r="C43" s="19">
        <v>0</v>
      </c>
      <c r="D43" s="19">
        <v>11659.176</v>
      </c>
      <c r="E43" s="19">
        <v>0</v>
      </c>
      <c r="F43" s="20">
        <f t="shared" si="1"/>
        <v>11665.083999999999</v>
      </c>
      <c r="G43" s="14">
        <f t="shared" si="2"/>
        <v>0.001636776443270647</v>
      </c>
    </row>
    <row r="44" spans="1:7" ht="12" customHeight="1">
      <c r="A44" s="18" t="s">
        <v>75</v>
      </c>
      <c r="B44" s="19">
        <v>11611.178</v>
      </c>
      <c r="C44" s="19">
        <v>0</v>
      </c>
      <c r="D44" s="19">
        <v>0</v>
      </c>
      <c r="E44" s="19">
        <v>0</v>
      </c>
      <c r="F44" s="20">
        <f t="shared" si="1"/>
        <v>11611.178</v>
      </c>
      <c r="G44" s="14">
        <f t="shared" si="2"/>
        <v>0.0016292126682518862</v>
      </c>
    </row>
    <row r="45" spans="1:7" ht="12" customHeight="1">
      <c r="A45" s="18" t="s">
        <v>72</v>
      </c>
      <c r="B45" s="19">
        <v>1003.513</v>
      </c>
      <c r="C45" s="19">
        <v>10008.561</v>
      </c>
      <c r="D45" s="19">
        <v>0</v>
      </c>
      <c r="E45" s="19">
        <v>0</v>
      </c>
      <c r="F45" s="20">
        <f t="shared" si="1"/>
        <v>11012.074</v>
      </c>
      <c r="G45" s="14">
        <f t="shared" si="2"/>
        <v>0.0015451498947417067</v>
      </c>
    </row>
    <row r="46" spans="1:7" ht="12" customHeight="1">
      <c r="A46" s="18" t="s">
        <v>56</v>
      </c>
      <c r="B46" s="19">
        <v>9015.288</v>
      </c>
      <c r="C46" s="19">
        <v>0</v>
      </c>
      <c r="D46" s="19">
        <v>0</v>
      </c>
      <c r="E46" s="19">
        <v>0</v>
      </c>
      <c r="F46" s="20">
        <f t="shared" si="1"/>
        <v>9015.288</v>
      </c>
      <c r="G46" s="14">
        <f t="shared" si="2"/>
        <v>0.0012649725477931017</v>
      </c>
    </row>
    <row r="47" spans="1:7" ht="12" customHeight="1">
      <c r="A47" s="18" t="s">
        <v>49</v>
      </c>
      <c r="B47" s="19">
        <v>8793.273</v>
      </c>
      <c r="C47" s="19">
        <v>0</v>
      </c>
      <c r="D47" s="19">
        <v>0</v>
      </c>
      <c r="E47" s="19">
        <v>43.946</v>
      </c>
      <c r="F47" s="20">
        <f t="shared" si="1"/>
        <v>8837.219</v>
      </c>
      <c r="G47" s="14">
        <f t="shared" si="2"/>
        <v>0.0012399869459340184</v>
      </c>
    </row>
    <row r="48" spans="1:7" ht="12" customHeight="1">
      <c r="A48" s="18" t="s">
        <v>48</v>
      </c>
      <c r="B48" s="19">
        <v>4602.752</v>
      </c>
      <c r="C48" s="19">
        <v>2408.837</v>
      </c>
      <c r="D48" s="19">
        <v>0</v>
      </c>
      <c r="E48" s="19">
        <v>233.762</v>
      </c>
      <c r="F48" s="20">
        <f t="shared" si="1"/>
        <v>7245.351</v>
      </c>
      <c r="G48" s="14">
        <f t="shared" si="2"/>
        <v>0.0010166253273467577</v>
      </c>
    </row>
    <row r="49" spans="1:7" ht="12" customHeight="1">
      <c r="A49" s="18" t="s">
        <v>40</v>
      </c>
      <c r="B49" s="19">
        <v>7020.331</v>
      </c>
      <c r="C49" s="19">
        <v>0</v>
      </c>
      <c r="D49" s="19">
        <v>0</v>
      </c>
      <c r="E49" s="19">
        <v>43.627</v>
      </c>
      <c r="F49" s="20">
        <f t="shared" si="1"/>
        <v>7063.9580000000005</v>
      </c>
      <c r="G49" s="14">
        <f t="shared" si="2"/>
        <v>0.0009911733212253967</v>
      </c>
    </row>
    <row r="50" spans="1:7" ht="12" customHeight="1">
      <c r="A50" s="18" t="s">
        <v>73</v>
      </c>
      <c r="B50" s="19">
        <v>739.422</v>
      </c>
      <c r="C50" s="19">
        <v>5458.998</v>
      </c>
      <c r="D50" s="19">
        <v>375.31</v>
      </c>
      <c r="E50" s="19">
        <v>0</v>
      </c>
      <c r="F50" s="20">
        <f t="shared" si="1"/>
        <v>6573.7300000000005</v>
      </c>
      <c r="G50" s="14">
        <f t="shared" si="2"/>
        <v>0.0009223873920171986</v>
      </c>
    </row>
    <row r="51" spans="1:7" ht="12" customHeight="1">
      <c r="A51" s="18" t="s">
        <v>46</v>
      </c>
      <c r="B51" s="19">
        <v>6102.641</v>
      </c>
      <c r="C51" s="19">
        <v>0</v>
      </c>
      <c r="D51" s="19">
        <v>0</v>
      </c>
      <c r="E51" s="19">
        <v>436.091</v>
      </c>
      <c r="F51" s="20">
        <f t="shared" si="1"/>
        <v>6538.732</v>
      </c>
      <c r="G51" s="14">
        <f t="shared" si="2"/>
        <v>0.0009174766771040796</v>
      </c>
    </row>
    <row r="52" spans="1:7" ht="12" customHeight="1">
      <c r="A52" s="18" t="s">
        <v>54</v>
      </c>
      <c r="B52" s="19">
        <v>6345.316</v>
      </c>
      <c r="C52" s="19">
        <v>0</v>
      </c>
      <c r="D52" s="19">
        <v>0</v>
      </c>
      <c r="E52" s="19">
        <v>70.74</v>
      </c>
      <c r="F52" s="20">
        <f t="shared" si="1"/>
        <v>6416.056</v>
      </c>
      <c r="G52" s="14">
        <f t="shared" si="2"/>
        <v>0.0009002634974171891</v>
      </c>
    </row>
    <row r="53" spans="1:7" ht="12" customHeight="1">
      <c r="A53" s="18" t="s">
        <v>55</v>
      </c>
      <c r="B53" s="19">
        <v>5816.19</v>
      </c>
      <c r="C53" s="19">
        <v>0</v>
      </c>
      <c r="D53" s="19">
        <v>0</v>
      </c>
      <c r="E53" s="19">
        <v>231.697</v>
      </c>
      <c r="F53" s="20">
        <f t="shared" si="1"/>
        <v>6047.887</v>
      </c>
      <c r="G53" s="14">
        <f t="shared" si="2"/>
        <v>0.000848604174060194</v>
      </c>
    </row>
    <row r="54" spans="1:7" ht="12" customHeight="1">
      <c r="A54" s="18" t="s">
        <v>51</v>
      </c>
      <c r="B54" s="19">
        <v>3427.834</v>
      </c>
      <c r="C54" s="19">
        <v>0</v>
      </c>
      <c r="D54" s="19">
        <v>2304.066</v>
      </c>
      <c r="E54" s="19">
        <v>38.843</v>
      </c>
      <c r="F54" s="20">
        <f t="shared" si="1"/>
        <v>5770.7429999999995</v>
      </c>
      <c r="G54" s="14">
        <f t="shared" si="2"/>
        <v>0.0008097169469648897</v>
      </c>
    </row>
    <row r="55" spans="1:7" ht="12" customHeight="1">
      <c r="A55" s="18" t="s">
        <v>69</v>
      </c>
      <c r="B55" s="19">
        <v>5647.249</v>
      </c>
      <c r="C55" s="19">
        <v>0</v>
      </c>
      <c r="D55" s="19">
        <v>0</v>
      </c>
      <c r="E55" s="19">
        <v>10.122</v>
      </c>
      <c r="F55" s="20">
        <f t="shared" si="1"/>
        <v>5657.371</v>
      </c>
      <c r="G55" s="14">
        <f t="shared" si="2"/>
        <v>0.0007938092502070712</v>
      </c>
    </row>
    <row r="56" spans="1:7" ht="12" customHeight="1">
      <c r="A56" s="18" t="s">
        <v>58</v>
      </c>
      <c r="B56" s="19">
        <v>5546.553</v>
      </c>
      <c r="C56" s="19">
        <v>0</v>
      </c>
      <c r="D56" s="19">
        <v>0</v>
      </c>
      <c r="E56" s="19">
        <v>8.749</v>
      </c>
      <c r="F56" s="20">
        <f t="shared" si="1"/>
        <v>5555.302</v>
      </c>
      <c r="G56" s="14">
        <f t="shared" si="2"/>
        <v>0.0007794875243808198</v>
      </c>
    </row>
    <row r="57" spans="1:7" ht="12" customHeight="1">
      <c r="A57" s="18" t="s">
        <v>67</v>
      </c>
      <c r="B57" s="19">
        <v>3378.738</v>
      </c>
      <c r="C57" s="19">
        <v>0</v>
      </c>
      <c r="D57" s="19">
        <v>0</v>
      </c>
      <c r="E57" s="19">
        <v>1887.081</v>
      </c>
      <c r="F57" s="20">
        <f t="shared" si="1"/>
        <v>5265.8189999999995</v>
      </c>
      <c r="G57" s="14">
        <f t="shared" si="2"/>
        <v>0.000738868960885922</v>
      </c>
    </row>
    <row r="58" spans="1:7" ht="12" customHeight="1">
      <c r="A58" s="18" t="s">
        <v>70</v>
      </c>
      <c r="B58" s="19">
        <v>1179.831</v>
      </c>
      <c r="C58" s="19">
        <v>0</v>
      </c>
      <c r="D58" s="19">
        <v>3973.415</v>
      </c>
      <c r="E58" s="19">
        <v>34.742</v>
      </c>
      <c r="F58" s="20">
        <f t="shared" si="1"/>
        <v>5187.988</v>
      </c>
      <c r="G58" s="14">
        <f t="shared" si="2"/>
        <v>0.0007279481696291941</v>
      </c>
    </row>
    <row r="59" spans="1:7" ht="12" customHeight="1">
      <c r="A59" s="18" t="s">
        <v>68</v>
      </c>
      <c r="B59" s="19">
        <v>4598.844</v>
      </c>
      <c r="C59" s="19">
        <v>0</v>
      </c>
      <c r="D59" s="19">
        <v>0</v>
      </c>
      <c r="E59" s="19">
        <v>73.064</v>
      </c>
      <c r="F59" s="20">
        <f t="shared" si="1"/>
        <v>4671.908</v>
      </c>
      <c r="G59" s="14">
        <f t="shared" si="2"/>
        <v>0.0006555348387999334</v>
      </c>
    </row>
    <row r="60" spans="1:7" ht="12" customHeight="1">
      <c r="A60" s="18" t="s">
        <v>53</v>
      </c>
      <c r="B60" s="19">
        <v>4161.968</v>
      </c>
      <c r="C60" s="19">
        <v>0</v>
      </c>
      <c r="D60" s="19">
        <v>0</v>
      </c>
      <c r="E60" s="19">
        <v>222.923</v>
      </c>
      <c r="F60" s="20">
        <f t="shared" si="1"/>
        <v>4384.891</v>
      </c>
      <c r="G60" s="14">
        <f t="shared" si="2"/>
        <v>0.0006152622900194693</v>
      </c>
    </row>
    <row r="61" spans="1:7" ht="12" customHeight="1">
      <c r="A61" s="18" t="s">
        <v>62</v>
      </c>
      <c r="B61" s="19">
        <v>4204.265</v>
      </c>
      <c r="C61" s="19">
        <v>0</v>
      </c>
      <c r="D61" s="19">
        <v>0</v>
      </c>
      <c r="E61" s="19">
        <v>0</v>
      </c>
      <c r="F61" s="20">
        <f t="shared" si="1"/>
        <v>4204.265</v>
      </c>
      <c r="G61" s="14">
        <f t="shared" si="2"/>
        <v>0.0005899179048575447</v>
      </c>
    </row>
    <row r="62" spans="1:7" ht="12" customHeight="1">
      <c r="A62" s="18" t="s">
        <v>45</v>
      </c>
      <c r="B62" s="19">
        <v>4073.707</v>
      </c>
      <c r="C62" s="19">
        <v>0</v>
      </c>
      <c r="D62" s="19">
        <v>0</v>
      </c>
      <c r="E62" s="19">
        <v>20.688</v>
      </c>
      <c r="F62" s="20">
        <f t="shared" si="1"/>
        <v>4094.395</v>
      </c>
      <c r="G62" s="14">
        <f t="shared" si="2"/>
        <v>0.0005745015882821865</v>
      </c>
    </row>
    <row r="63" spans="1:7" ht="12" customHeight="1">
      <c r="A63" s="18" t="s">
        <v>57</v>
      </c>
      <c r="B63" s="19">
        <v>194.762</v>
      </c>
      <c r="C63" s="19">
        <v>3255.592</v>
      </c>
      <c r="D63" s="19">
        <v>476.52</v>
      </c>
      <c r="E63" s="19">
        <v>19.241</v>
      </c>
      <c r="F63" s="20">
        <f t="shared" si="1"/>
        <v>3946.1150000000002</v>
      </c>
      <c r="G63" s="14">
        <f t="shared" si="2"/>
        <v>0.0005536958048854984</v>
      </c>
    </row>
    <row r="64" spans="1:7" ht="12" customHeight="1">
      <c r="A64" s="18" t="s">
        <v>71</v>
      </c>
      <c r="B64" s="19">
        <v>3465.723</v>
      </c>
      <c r="C64" s="19">
        <v>0</v>
      </c>
      <c r="D64" s="19">
        <v>0</v>
      </c>
      <c r="E64" s="19">
        <v>116.491</v>
      </c>
      <c r="F64" s="20">
        <f t="shared" si="1"/>
        <v>3582.214</v>
      </c>
      <c r="G64" s="14">
        <f t="shared" si="2"/>
        <v>0.0005026353423562417</v>
      </c>
    </row>
    <row r="65" spans="1:7" ht="12" customHeight="1">
      <c r="A65" s="18" t="s">
        <v>47</v>
      </c>
      <c r="B65" s="19">
        <v>3443.518</v>
      </c>
      <c r="C65" s="19">
        <v>0</v>
      </c>
      <c r="D65" s="19">
        <v>0</v>
      </c>
      <c r="E65" s="19">
        <v>90.039</v>
      </c>
      <c r="F65" s="20">
        <f t="shared" si="1"/>
        <v>3533.5570000000002</v>
      </c>
      <c r="G65" s="14">
        <f t="shared" si="2"/>
        <v>0.0004958080763545379</v>
      </c>
    </row>
    <row r="66" spans="1:7" ht="12" customHeight="1">
      <c r="A66" s="18" t="s">
        <v>63</v>
      </c>
      <c r="B66" s="19">
        <v>2871.941</v>
      </c>
      <c r="C66" s="19">
        <v>0</v>
      </c>
      <c r="D66" s="19">
        <v>0</v>
      </c>
      <c r="E66" s="19">
        <v>300.078</v>
      </c>
      <c r="F66" s="20">
        <f t="shared" si="1"/>
        <v>3172.019</v>
      </c>
      <c r="G66" s="14">
        <f t="shared" si="2"/>
        <v>0.0004450791761814072</v>
      </c>
    </row>
    <row r="67" spans="1:7" ht="12" customHeight="1">
      <c r="A67" s="18" t="s">
        <v>77</v>
      </c>
      <c r="B67" s="19">
        <v>1036.75</v>
      </c>
      <c r="C67" s="19">
        <v>2064.284</v>
      </c>
      <c r="D67" s="19">
        <v>0</v>
      </c>
      <c r="E67" s="19">
        <v>0</v>
      </c>
      <c r="F67" s="20">
        <f t="shared" si="1"/>
        <v>3101.034</v>
      </c>
      <c r="G67" s="14">
        <f t="shared" si="2"/>
        <v>0.0004351189756525841</v>
      </c>
    </row>
    <row r="68" spans="1:7" ht="12" customHeight="1">
      <c r="A68" s="18" t="s">
        <v>52</v>
      </c>
      <c r="B68" s="19">
        <v>2816.561</v>
      </c>
      <c r="C68" s="19">
        <v>0</v>
      </c>
      <c r="D68" s="19">
        <v>0</v>
      </c>
      <c r="E68" s="19">
        <v>267.067</v>
      </c>
      <c r="F68" s="20">
        <f t="shared" si="1"/>
        <v>3083.628</v>
      </c>
      <c r="G68" s="14">
        <f t="shared" si="2"/>
        <v>0.00043267666741274893</v>
      </c>
    </row>
    <row r="69" spans="1:7" ht="13.5" customHeight="1">
      <c r="A69" s="18" t="s">
        <v>74</v>
      </c>
      <c r="B69" s="19">
        <v>1169.016</v>
      </c>
      <c r="C69" s="19">
        <v>1869.156</v>
      </c>
      <c r="D69" s="19">
        <v>0</v>
      </c>
      <c r="E69" s="19">
        <v>0</v>
      </c>
      <c r="F69" s="20">
        <f t="shared" si="1"/>
        <v>3038.172</v>
      </c>
      <c r="G69" s="14">
        <f t="shared" si="2"/>
        <v>0.00042629854703184894</v>
      </c>
    </row>
    <row r="70" spans="1:7" ht="13.5" customHeight="1">
      <c r="A70" s="18" t="s">
        <v>60</v>
      </c>
      <c r="B70" s="19">
        <v>845.898</v>
      </c>
      <c r="C70" s="19">
        <v>0</v>
      </c>
      <c r="D70" s="19">
        <v>2101.088</v>
      </c>
      <c r="E70" s="19">
        <v>13.036</v>
      </c>
      <c r="F70" s="20">
        <f>SUM(B70:E70)</f>
        <v>2960.0220000000004</v>
      </c>
      <c r="G70" s="14">
        <f>F70/$F$73</f>
        <v>0.00041533299555861474</v>
      </c>
    </row>
    <row r="71" spans="1:7" ht="13.5" customHeight="1">
      <c r="A71" s="18" t="s">
        <v>61</v>
      </c>
      <c r="B71" s="19">
        <v>2808.598</v>
      </c>
      <c r="C71" s="19">
        <v>0</v>
      </c>
      <c r="D71" s="19">
        <v>0</v>
      </c>
      <c r="E71" s="19">
        <v>3.711</v>
      </c>
      <c r="F71" s="20">
        <f>SUM(B71:E71)</f>
        <v>2812.3089999999997</v>
      </c>
      <c r="G71" s="14">
        <f>F71/$F$73</f>
        <v>0.00039460677028969784</v>
      </c>
    </row>
    <row r="72" spans="1:7" ht="13.5" customHeight="1">
      <c r="A72" s="21" t="s">
        <v>64</v>
      </c>
      <c r="B72" s="19">
        <v>50918.057999999975</v>
      </c>
      <c r="C72" s="19">
        <v>2699.409</v>
      </c>
      <c r="D72" s="19">
        <v>0</v>
      </c>
      <c r="E72" s="19">
        <v>1278.7880000000002</v>
      </c>
      <c r="F72" s="20">
        <f>SUM(B72:E72)</f>
        <v>54896.254999999976</v>
      </c>
      <c r="G72" s="14">
        <f>F72/$F$73</f>
        <v>0.007702721815614738</v>
      </c>
    </row>
    <row r="73" spans="1:7" ht="14.25" customHeight="1">
      <c r="A73" s="22" t="s">
        <v>3</v>
      </c>
      <c r="B73" s="23">
        <f>SUM(B6:B72)</f>
        <v>4976269.921999999</v>
      </c>
      <c r="C73" s="23">
        <f>SUM(C6:C72)+1</f>
        <v>671218.7949999999</v>
      </c>
      <c r="D73" s="23">
        <f>SUM(D6:D72)+1.4</f>
        <v>1307968.584</v>
      </c>
      <c r="E73" s="23">
        <f>SUM(E6:E72)+0.04</f>
        <v>171407.24300000007</v>
      </c>
      <c r="F73" s="20">
        <f>SUM(B73:E73)</f>
        <v>7126864.543999999</v>
      </c>
      <c r="G73" s="14">
        <f>F73/$F$73</f>
        <v>1</v>
      </c>
    </row>
    <row r="74" spans="1:7" ht="15" customHeight="1">
      <c r="A74" s="7"/>
      <c r="B74" s="8"/>
      <c r="C74" s="8"/>
      <c r="D74" s="8"/>
      <c r="E74" s="8"/>
      <c r="F74" s="2"/>
      <c r="G74" s="3"/>
    </row>
    <row r="75" spans="1:7" ht="14.25" customHeight="1">
      <c r="A75" s="7" t="s">
        <v>7</v>
      </c>
      <c r="B75" s="8"/>
      <c r="C75" s="8"/>
      <c r="D75" s="8"/>
      <c r="E75" s="8"/>
      <c r="F75" s="2"/>
      <c r="G75" s="3"/>
    </row>
    <row r="76" ht="12" customHeight="1">
      <c r="A76" s="7" t="s">
        <v>8</v>
      </c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 paperSiz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TECMAR</cp:lastModifiedBy>
  <cp:lastPrinted>2014-06-03T15:20:17Z</cp:lastPrinted>
  <dcterms:created xsi:type="dcterms:W3CDTF">2004-03-09T22:06:32Z</dcterms:created>
  <dcterms:modified xsi:type="dcterms:W3CDTF">2023-07-03T18:33:15Z</dcterms:modified>
  <cp:category/>
  <cp:version/>
  <cp:contentType/>
  <cp:contentStatus/>
</cp:coreProperties>
</file>