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tabRatio="601" activeTab="0"/>
  </bookViews>
  <sheets>
    <sheet name="grafico 22 Y 23" sheetId="1" r:id="rId1"/>
  </sheets>
  <definedNames>
    <definedName name="_xlnm.Print_Area" localSheetId="0">'grafico 22 Y 23'!$B$40:$H$73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<sst xmlns="http://schemas.openxmlformats.org/spreadsheetml/2006/main" count="10" uniqueCount="9">
  <si>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    GRAFICO 22</t>
  </si>
  <si>
    <t xml:space="preserve">    GRAFICO 23</t>
  </si>
  <si>
    <t>heridos e ilesos</t>
  </si>
  <si>
    <t>Sobrevivientes</t>
  </si>
  <si>
    <t xml:space="preserve">Muertos y </t>
  </si>
  <si>
    <t>Desaparecidos</t>
  </si>
  <si>
    <t>Servicio de búsqueda y rescate marítimo. Número de muertos y desaparecidos</t>
  </si>
  <si>
    <t>Años 2013 - 2022</t>
  </si>
  <si>
    <t>Servicio de búsqueda y rescate marítimo. Número de sobrevivientes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</si>
</sst>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51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625"/>
          <c:y val="0.04725"/>
          <c:w val="0.953"/>
          <c:h val="0.95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22 Y 23'!$K$37:$K$46</c:f>
              <c:numCache/>
            </c:numRef>
          </c:cat>
          <c:val>
            <c:numRef>
              <c:f>'grafico 22 Y 23'!$L$37:$L$46</c:f>
              <c:numCache/>
            </c:numRef>
          </c:val>
          <c:shape val="box"/>
        </c:ser>
        <c:gapWidth val="50"/>
        <c:shape val="box"/>
        <c:axId val="1559261"/>
        <c:axId val="14033350"/>
      </c:bar3DChart>
      <c:catAx>
        <c:axId val="1559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33350"/>
        <c:crosses val="autoZero"/>
        <c:auto val="0"/>
        <c:lblOffset val="100"/>
        <c:tickLblSkip val="1"/>
        <c:noMultiLvlLbl val="0"/>
      </c:catAx>
      <c:valAx>
        <c:axId val="140333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NRO. MUERTOS Y DESAPARECIDOS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9261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05"/>
          <c:w val="0.971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22 Y 23'!$M$37:$M$46</c:f>
              <c:numCache/>
            </c:numRef>
          </c:cat>
          <c:val>
            <c:numRef>
              <c:f>'grafico 22 Y 23'!$N$37:$N$46</c:f>
              <c:numCache/>
            </c:numRef>
          </c:val>
          <c:shape val="box"/>
        </c:ser>
        <c:gapWidth val="50"/>
        <c:shape val="box"/>
        <c:axId val="59191287"/>
        <c:axId val="62959536"/>
      </c:bar3D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59536"/>
        <c:crosses val="autoZero"/>
        <c:auto val="0"/>
        <c:lblOffset val="100"/>
        <c:tickLblSkip val="1"/>
        <c:noMultiLvlLbl val="0"/>
      </c:catAx>
      <c:valAx>
        <c:axId val="6295953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NRO. SOBREVIVIENTES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209550</xdr:rowOff>
    </xdr:from>
    <xdr:to>
      <xdr:col>7</xdr:col>
      <xdr:colOff>838200</xdr:colOff>
      <xdr:row>33</xdr:row>
      <xdr:rowOff>133350</xdr:rowOff>
    </xdr:to>
    <xdr:graphicFrame>
      <xdr:nvGraphicFramePr>
        <xdr:cNvPr id="1" name="Chart 13"/>
        <xdr:cNvGraphicFramePr/>
      </xdr:nvGraphicFramePr>
      <xdr:xfrm>
        <a:off x="561975" y="742950"/>
        <a:ext cx="90678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41</xdr:row>
      <xdr:rowOff>66675</xdr:rowOff>
    </xdr:from>
    <xdr:to>
      <xdr:col>7</xdr:col>
      <xdr:colOff>866775</xdr:colOff>
      <xdr:row>72</xdr:row>
      <xdr:rowOff>123825</xdr:rowOff>
    </xdr:to>
    <xdr:graphicFrame>
      <xdr:nvGraphicFramePr>
        <xdr:cNvPr id="2" name="Chart 21"/>
        <xdr:cNvGraphicFramePr/>
      </xdr:nvGraphicFramePr>
      <xdr:xfrm>
        <a:off x="581025" y="7210425"/>
        <a:ext cx="90773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="90" zoomScaleNormal="90" zoomScalePageLayoutView="0" workbookViewId="0" topLeftCell="A9">
      <selection activeCell="J62" sqref="J62"/>
    </sheetView>
  </sheetViews>
  <sheetFormatPr defaultColWidth="11.375" defaultRowHeight="12.75"/>
  <cols>
    <col min="1" max="1" width="7.25390625" style="1" customWidth="1"/>
    <col min="2" max="2" width="14.375" style="1" customWidth="1"/>
    <col min="3" max="7" width="18.75390625" style="1" customWidth="1"/>
    <col min="8" max="8" width="11.625" style="1" customWidth="1"/>
    <col min="9" max="9" width="11.375" style="1" customWidth="1"/>
    <col min="10" max="10" width="7.00390625" style="1" customWidth="1"/>
    <col min="11" max="11" width="11.375" style="1" customWidth="1"/>
    <col min="12" max="12" width="12.25390625" style="1" bestFit="1" customWidth="1"/>
    <col min="13" max="13" width="11.375" style="1" customWidth="1"/>
    <col min="14" max="14" width="12.875" style="3" bestFit="1" customWidth="1"/>
    <col min="15" max="15" width="12.375" style="1" bestFit="1" customWidth="1"/>
    <col min="16" max="16" width="11.375" style="1" customWidth="1"/>
    <col min="17" max="17" width="11.75390625" style="1" customWidth="1"/>
    <col min="18" max="18" width="11.375" style="1" customWidth="1"/>
    <col min="19" max="19" width="13.75390625" style="1" customWidth="1"/>
    <col min="20" max="20" width="14.25390625" style="1" customWidth="1"/>
    <col min="21" max="21" width="6.00390625" style="1" customWidth="1"/>
    <col min="22" max="22" width="4.375" style="1" customWidth="1"/>
    <col min="23" max="16384" width="11.375" style="1" customWidth="1"/>
  </cols>
  <sheetData>
    <row r="1" spans="15:20" ht="21" customHeight="1">
      <c r="O1" s="13"/>
      <c r="P1" s="14"/>
      <c r="Q1" s="14"/>
      <c r="R1" s="5"/>
      <c r="S1" s="5"/>
      <c r="T1" s="5"/>
    </row>
    <row r="2" spans="5:22" ht="21" customHeight="1">
      <c r="E2" s="15" t="s">
        <v>0</v>
      </c>
      <c r="O2" s="14"/>
      <c r="P2" s="13"/>
      <c r="R2" s="4"/>
      <c r="S2" s="5"/>
      <c r="T2" s="5"/>
      <c r="U2" s="8"/>
      <c r="V2" s="9"/>
    </row>
    <row r="3" spans="5:17" ht="22.5">
      <c r="E3" s="16" t="s">
        <v>6</v>
      </c>
      <c r="K3" s="11"/>
      <c r="N3" s="12"/>
      <c r="O3" s="2"/>
      <c r="P3" s="2"/>
      <c r="Q3" s="2"/>
    </row>
    <row r="4" spans="1:15" ht="18">
      <c r="A4" s="10"/>
      <c r="E4" s="16" t="s">
        <v>7</v>
      </c>
      <c r="K4" s="11"/>
      <c r="L4" s="3" t="s">
        <v>4</v>
      </c>
      <c r="M4" s="11"/>
      <c r="N4" s="6" t="s">
        <v>2</v>
      </c>
      <c r="O4" s="1" t="s">
        <v>3</v>
      </c>
    </row>
    <row r="5" spans="1:14" ht="12.75">
      <c r="A5" s="10"/>
      <c r="K5" s="11"/>
      <c r="L5" s="3" t="s">
        <v>5</v>
      </c>
      <c r="N5" s="1"/>
    </row>
    <row r="6" spans="1:14" ht="12.75">
      <c r="A6" s="10"/>
      <c r="K6" s="11"/>
      <c r="L6" s="3"/>
      <c r="N6" s="1"/>
    </row>
    <row r="7" spans="1:14" ht="12.75">
      <c r="A7" s="10"/>
      <c r="M7" s="11">
        <v>1983</v>
      </c>
      <c r="N7" s="3">
        <v>74</v>
      </c>
    </row>
    <row r="8" spans="1:14" ht="12.75">
      <c r="A8" s="10"/>
      <c r="M8" s="11">
        <v>1984</v>
      </c>
      <c r="N8" s="3">
        <v>66</v>
      </c>
    </row>
    <row r="9" spans="1:14" ht="12.75">
      <c r="A9" s="10"/>
      <c r="K9" s="11">
        <v>1985</v>
      </c>
      <c r="L9" s="3">
        <v>25</v>
      </c>
      <c r="M9" s="11">
        <v>1985</v>
      </c>
      <c r="N9" s="3">
        <v>168</v>
      </c>
    </row>
    <row r="10" spans="1:14" ht="12.75">
      <c r="A10" s="10"/>
      <c r="K10" s="1">
        <v>1986</v>
      </c>
      <c r="L10" s="3">
        <v>29</v>
      </c>
      <c r="M10" s="1">
        <v>1986</v>
      </c>
      <c r="N10" s="3">
        <v>466</v>
      </c>
    </row>
    <row r="11" spans="1:14" ht="12.75">
      <c r="A11" s="10"/>
      <c r="K11" s="1">
        <v>1987</v>
      </c>
      <c r="L11" s="3">
        <v>94</v>
      </c>
      <c r="M11" s="1">
        <v>1987</v>
      </c>
      <c r="N11" s="3">
        <v>731</v>
      </c>
    </row>
    <row r="12" spans="1:14" ht="12.75">
      <c r="A12" s="10"/>
      <c r="K12" s="1">
        <v>1988</v>
      </c>
      <c r="L12" s="3">
        <v>45</v>
      </c>
      <c r="M12" s="1">
        <v>1988</v>
      </c>
      <c r="N12" s="3">
        <v>1471</v>
      </c>
    </row>
    <row r="13" spans="1:14" ht="12.75">
      <c r="A13" s="10"/>
      <c r="K13" s="1">
        <v>1989</v>
      </c>
      <c r="L13" s="3">
        <v>30</v>
      </c>
      <c r="M13" s="1">
        <v>1989</v>
      </c>
      <c r="N13" s="3">
        <v>1787</v>
      </c>
    </row>
    <row r="14" spans="1:14" ht="12.75">
      <c r="A14" s="10"/>
      <c r="K14" s="1">
        <v>1990</v>
      </c>
      <c r="L14" s="3">
        <v>92</v>
      </c>
      <c r="M14" s="1">
        <v>1990</v>
      </c>
      <c r="N14" s="3">
        <v>1980</v>
      </c>
    </row>
    <row r="15" spans="11:14" ht="12.75">
      <c r="K15" s="1">
        <v>1991</v>
      </c>
      <c r="L15" s="3">
        <v>99</v>
      </c>
      <c r="M15" s="1">
        <v>1991</v>
      </c>
      <c r="N15" s="3">
        <v>2444</v>
      </c>
    </row>
    <row r="16" spans="11:14" ht="12.75">
      <c r="K16" s="1">
        <v>1992</v>
      </c>
      <c r="L16" s="3">
        <v>78</v>
      </c>
      <c r="M16" s="1">
        <v>1992</v>
      </c>
      <c r="N16" s="3">
        <v>1494</v>
      </c>
    </row>
    <row r="17" spans="11:14" ht="12.75">
      <c r="K17" s="1">
        <v>1993</v>
      </c>
      <c r="L17" s="3">
        <v>83</v>
      </c>
      <c r="M17" s="1">
        <v>1993</v>
      </c>
      <c r="N17" s="3">
        <v>1382</v>
      </c>
    </row>
    <row r="18" spans="11:14" ht="12.75">
      <c r="K18" s="1">
        <v>1994</v>
      </c>
      <c r="L18" s="1">
        <f>26+31</f>
        <v>57</v>
      </c>
      <c r="M18" s="1">
        <v>1994</v>
      </c>
      <c r="N18" s="3">
        <f>1587+58</f>
        <v>1645</v>
      </c>
    </row>
    <row r="19" spans="11:14" ht="12.75">
      <c r="K19" s="1">
        <v>1995</v>
      </c>
      <c r="L19" s="1">
        <f>32+61</f>
        <v>93</v>
      </c>
      <c r="M19" s="1">
        <v>1995</v>
      </c>
      <c r="N19" s="3">
        <v>908</v>
      </c>
    </row>
    <row r="20" spans="11:14" ht="12.75">
      <c r="K20" s="1">
        <v>1996</v>
      </c>
      <c r="L20" s="1">
        <v>48</v>
      </c>
      <c r="M20" s="1">
        <v>1996</v>
      </c>
      <c r="N20" s="3">
        <v>1204</v>
      </c>
    </row>
    <row r="21" spans="11:14" ht="12.75">
      <c r="K21" s="1">
        <v>1997</v>
      </c>
      <c r="L21" s="1">
        <v>59</v>
      </c>
      <c r="M21" s="1">
        <v>1997</v>
      </c>
      <c r="N21" s="3">
        <f>2136+46</f>
        <v>2182</v>
      </c>
    </row>
    <row r="22" spans="11:16" ht="12.75">
      <c r="K22" s="1">
        <v>1998</v>
      </c>
      <c r="L22" s="1">
        <v>70</v>
      </c>
      <c r="M22" s="1">
        <v>1998</v>
      </c>
      <c r="N22" s="3">
        <v>1102</v>
      </c>
      <c r="P22" s="3"/>
    </row>
    <row r="23" spans="11:16" ht="12.75">
      <c r="K23" s="1">
        <v>1999</v>
      </c>
      <c r="L23" s="1">
        <v>83</v>
      </c>
      <c r="M23" s="1">
        <v>1999</v>
      </c>
      <c r="N23" s="3">
        <v>989</v>
      </c>
      <c r="P23" s="3"/>
    </row>
    <row r="24" spans="11:15" ht="12.75">
      <c r="K24" s="1">
        <v>2000</v>
      </c>
      <c r="L24" s="1">
        <v>66</v>
      </c>
      <c r="M24" s="1">
        <v>2000</v>
      </c>
      <c r="N24" s="3">
        <v>1032</v>
      </c>
      <c r="O24" s="3">
        <f aca="true" t="shared" si="0" ref="O24:O30">L24+N24</f>
        <v>1098</v>
      </c>
    </row>
    <row r="25" spans="11:15" ht="12.75">
      <c r="K25" s="1">
        <v>2001</v>
      </c>
      <c r="L25" s="1">
        <f>23+39</f>
        <v>62</v>
      </c>
      <c r="M25" s="1">
        <v>2001</v>
      </c>
      <c r="N25" s="3">
        <f>24+955</f>
        <v>979</v>
      </c>
      <c r="O25" s="3">
        <f t="shared" si="0"/>
        <v>1041</v>
      </c>
    </row>
    <row r="26" spans="11:15" ht="12.75">
      <c r="K26" s="1">
        <v>2002</v>
      </c>
      <c r="L26" s="1">
        <v>53</v>
      </c>
      <c r="M26" s="1">
        <v>2002</v>
      </c>
      <c r="N26" s="3">
        <v>780</v>
      </c>
      <c r="O26" s="3">
        <f t="shared" si="0"/>
        <v>833</v>
      </c>
    </row>
    <row r="27" spans="11:15" ht="12.75">
      <c r="K27" s="1">
        <v>2003</v>
      </c>
      <c r="L27" s="1">
        <v>83</v>
      </c>
      <c r="M27" s="1">
        <v>2003</v>
      </c>
      <c r="N27" s="3">
        <v>1763</v>
      </c>
      <c r="O27" s="3">
        <f t="shared" si="0"/>
        <v>1846</v>
      </c>
    </row>
    <row r="28" spans="11:15" ht="12.75">
      <c r="K28" s="1">
        <v>2004</v>
      </c>
      <c r="L28" s="1">
        <v>66</v>
      </c>
      <c r="M28" s="1">
        <v>2004</v>
      </c>
      <c r="N28" s="3">
        <f>2120-L28</f>
        <v>2054</v>
      </c>
      <c r="O28" s="3">
        <f t="shared" si="0"/>
        <v>2120</v>
      </c>
    </row>
    <row r="29" spans="11:16" ht="12.75">
      <c r="K29" s="1">
        <v>2005</v>
      </c>
      <c r="L29" s="1">
        <v>95</v>
      </c>
      <c r="M29" s="1">
        <v>2005</v>
      </c>
      <c r="N29" s="3">
        <f>60+1512</f>
        <v>1572</v>
      </c>
      <c r="O29" s="3">
        <f t="shared" si="0"/>
        <v>1667</v>
      </c>
      <c r="P29" s="3"/>
    </row>
    <row r="30" spans="11:15" ht="12.75">
      <c r="K30" s="1">
        <v>2006</v>
      </c>
      <c r="L30" s="1">
        <f>58+43</f>
        <v>101</v>
      </c>
      <c r="M30" s="1">
        <v>2006</v>
      </c>
      <c r="N30" s="3">
        <v>2007</v>
      </c>
      <c r="O30" s="3">
        <f t="shared" si="0"/>
        <v>2108</v>
      </c>
    </row>
    <row r="31" spans="11:15" ht="12.75">
      <c r="K31" s="1">
        <v>2007</v>
      </c>
      <c r="L31" s="1">
        <f>56+43</f>
        <v>99</v>
      </c>
      <c r="M31" s="1">
        <v>2007</v>
      </c>
      <c r="N31" s="3">
        <v>2939</v>
      </c>
      <c r="O31" s="3">
        <f aca="true" t="shared" si="1" ref="O31:O44">L31+N31</f>
        <v>3038</v>
      </c>
    </row>
    <row r="32" spans="11:15" ht="12.75">
      <c r="K32" s="1">
        <v>2008</v>
      </c>
      <c r="L32" s="1">
        <v>81</v>
      </c>
      <c r="M32" s="1">
        <v>2008</v>
      </c>
      <c r="N32" s="3">
        <v>2088</v>
      </c>
      <c r="O32" s="3">
        <f t="shared" si="1"/>
        <v>2169</v>
      </c>
    </row>
    <row r="33" spans="11:15" ht="12.75">
      <c r="K33" s="1">
        <v>2009</v>
      </c>
      <c r="L33" s="1">
        <f>29+27</f>
        <v>56</v>
      </c>
      <c r="M33" s="1">
        <v>2009</v>
      </c>
      <c r="N33" s="3">
        <f>1501-L33</f>
        <v>1445</v>
      </c>
      <c r="O33" s="3">
        <f t="shared" si="1"/>
        <v>1501</v>
      </c>
    </row>
    <row r="34" spans="11:15" ht="12.75">
      <c r="K34" s="1">
        <v>2010</v>
      </c>
      <c r="L34" s="1">
        <v>75</v>
      </c>
      <c r="M34" s="1">
        <v>2010</v>
      </c>
      <c r="N34" s="3">
        <v>1274</v>
      </c>
      <c r="O34" s="3">
        <f t="shared" si="1"/>
        <v>1349</v>
      </c>
    </row>
    <row r="35" spans="11:15" ht="12.75">
      <c r="K35" s="1">
        <v>2011</v>
      </c>
      <c r="L35" s="1">
        <v>50</v>
      </c>
      <c r="M35" s="1">
        <v>2011</v>
      </c>
      <c r="N35" s="3">
        <v>1546</v>
      </c>
      <c r="O35" s="3">
        <f t="shared" si="1"/>
        <v>1596</v>
      </c>
    </row>
    <row r="36" spans="11:15" ht="12.75">
      <c r="K36" s="1">
        <v>2012</v>
      </c>
      <c r="L36" s="1">
        <f>19+21</f>
        <v>40</v>
      </c>
      <c r="M36" s="1">
        <v>2012</v>
      </c>
      <c r="N36" s="3">
        <v>1500</v>
      </c>
      <c r="O36" s="3">
        <f t="shared" si="1"/>
        <v>1540</v>
      </c>
    </row>
    <row r="37" spans="11:15" ht="12.75">
      <c r="K37" s="1">
        <v>2013</v>
      </c>
      <c r="L37" s="1">
        <v>22</v>
      </c>
      <c r="M37" s="1">
        <v>2013</v>
      </c>
      <c r="N37" s="3">
        <v>770</v>
      </c>
      <c r="O37" s="3">
        <f t="shared" si="1"/>
        <v>792</v>
      </c>
    </row>
    <row r="38" spans="11:15" ht="12.75">
      <c r="K38" s="1">
        <v>2014</v>
      </c>
      <c r="L38" s="1">
        <v>21</v>
      </c>
      <c r="M38" s="1">
        <v>2014</v>
      </c>
      <c r="N38" s="3">
        <v>796</v>
      </c>
      <c r="O38" s="3">
        <f t="shared" si="1"/>
        <v>817</v>
      </c>
    </row>
    <row r="39" spans="11:15" ht="12.75">
      <c r="K39" s="1">
        <v>2015</v>
      </c>
      <c r="L39" s="1">
        <v>19</v>
      </c>
      <c r="M39" s="1">
        <v>2015</v>
      </c>
      <c r="N39" s="3">
        <v>799</v>
      </c>
      <c r="O39" s="3">
        <f t="shared" si="1"/>
        <v>818</v>
      </c>
    </row>
    <row r="40" spans="5:15" ht="15.75">
      <c r="E40" s="7" t="s">
        <v>1</v>
      </c>
      <c r="K40" s="1">
        <v>2016</v>
      </c>
      <c r="L40" s="1">
        <v>29</v>
      </c>
      <c r="M40" s="1">
        <v>2016</v>
      </c>
      <c r="N40" s="3">
        <v>495</v>
      </c>
      <c r="O40" s="1">
        <f t="shared" si="1"/>
        <v>524</v>
      </c>
    </row>
    <row r="41" spans="5:15" ht="18">
      <c r="E41" s="16" t="s">
        <v>8</v>
      </c>
      <c r="K41" s="1">
        <v>2017</v>
      </c>
      <c r="L41" s="1">
        <v>17</v>
      </c>
      <c r="M41" s="1">
        <v>2017</v>
      </c>
      <c r="N41" s="3">
        <v>699</v>
      </c>
      <c r="O41" s="1">
        <f t="shared" si="1"/>
        <v>716</v>
      </c>
    </row>
    <row r="42" spans="5:15" ht="18">
      <c r="E42" s="16" t="s">
        <v>7</v>
      </c>
      <c r="K42" s="1">
        <v>2018</v>
      </c>
      <c r="L42" s="1">
        <v>31</v>
      </c>
      <c r="M42" s="1">
        <v>2018</v>
      </c>
      <c r="N42" s="3">
        <v>1171</v>
      </c>
      <c r="O42" s="1">
        <f t="shared" si="1"/>
        <v>1202</v>
      </c>
    </row>
    <row r="43" spans="11:15" ht="12.75">
      <c r="K43" s="1">
        <v>2019</v>
      </c>
      <c r="L43" s="1">
        <v>69</v>
      </c>
      <c r="M43" s="1">
        <v>2019</v>
      </c>
      <c r="N43" s="3">
        <v>639</v>
      </c>
      <c r="O43" s="1">
        <f t="shared" si="1"/>
        <v>708</v>
      </c>
    </row>
    <row r="44" spans="11:15" ht="12.75">
      <c r="K44" s="1">
        <v>2020</v>
      </c>
      <c r="L44" s="1">
        <v>39</v>
      </c>
      <c r="M44" s="1">
        <v>2020</v>
      </c>
      <c r="N44" s="3">
        <v>699</v>
      </c>
      <c r="O44" s="1">
        <f t="shared" si="1"/>
        <v>738</v>
      </c>
    </row>
    <row r="45" spans="11:15" ht="12.75">
      <c r="K45" s="1">
        <v>2021</v>
      </c>
      <c r="L45" s="1">
        <v>39</v>
      </c>
      <c r="M45" s="1">
        <v>2021</v>
      </c>
      <c r="N45" s="3">
        <v>894</v>
      </c>
      <c r="O45" s="1">
        <v>933</v>
      </c>
    </row>
    <row r="46" spans="11:15" ht="12.75">
      <c r="K46" s="1">
        <v>2022</v>
      </c>
      <c r="L46" s="1">
        <v>41</v>
      </c>
      <c r="M46" s="1">
        <v>2022</v>
      </c>
      <c r="N46" s="3">
        <v>775</v>
      </c>
      <c r="O46" s="3">
        <f>L46+N46</f>
        <v>816</v>
      </c>
    </row>
    <row r="48" ht="9" customHeight="1"/>
  </sheetData>
  <sheetProtection/>
  <printOptions horizontalCentered="1"/>
  <pageMargins left="0.7874015748031497" right="0.7874015748031497" top="0.7874015748031497" bottom="0.7874015748031497" header="0" footer="0"/>
  <pageSetup horizontalDpi="600" verticalDpi="600" orientation="landscape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2019-07-23T19:28:27Z</cp:lastPrinted>
  <dcterms:created xsi:type="dcterms:W3CDTF">2009-02-10T15:21:22Z</dcterms:created>
  <dcterms:modified xsi:type="dcterms:W3CDTF">2023-06-30T15:28:37Z</dcterms:modified>
  <cp:category/>
  <cp:version/>
  <cp:contentType/>
  <cp:contentStatus/>
</cp:coreProperties>
</file>