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5 BOLETÍN ESTADÍSTICAS PORTUARIAS/CUADROS Y GRÁFICOS ANALISIS ESTADISTICAS PORTUARIAS/"/>
    </mc:Choice>
  </mc:AlternateContent>
  <xr:revisionPtr revIDLastSave="0" documentId="13_ncr:1_{6FB18B4A-BE28-5040-98CC-61B824068792}" xr6:coauthVersionLast="47" xr6:coauthVersionMax="47" xr10:uidLastSave="{00000000-0000-0000-0000-000000000000}"/>
  <bookViews>
    <workbookView xWindow="-38400" yWindow="7700" windowWidth="38400" windowHeight="21100" tabRatio="722" firstSheet="5" activeTab="21" xr2:uid="{00000000-000D-0000-FFFF-FFFF00000000}"/>
  </bookViews>
  <sheets>
    <sheet name="CUADRO 2.1" sheetId="3" r:id="rId1"/>
    <sheet name="GRAFICO1" sheetId="136" r:id="rId2"/>
    <sheet name="GRAFICO2" sheetId="33384" r:id="rId3"/>
    <sheet name="CUADRO 2.2" sheetId="132" r:id="rId4"/>
    <sheet name="CUADRO 2.3" sheetId="62280" r:id="rId5"/>
    <sheet name="GRAFICO3" sheetId="1514" r:id="rId6"/>
    <sheet name="GRAFICO4" sheetId="63560" r:id="rId7"/>
    <sheet name="CUADRO 2.4" sheetId="64842" r:id="rId8"/>
    <sheet name="GRAFICO5" sheetId="35032" r:id="rId9"/>
    <sheet name="GRAFICO6" sheetId="1517" r:id="rId10"/>
    <sheet name="CUADRO 2.5" sheetId="64840" r:id="rId11"/>
    <sheet name="GRAFICO7" sheetId="64843" r:id="rId12"/>
    <sheet name="GRAFICO8" sheetId="584" r:id="rId13"/>
    <sheet name="CUADRO 2.6" sheetId="1515" r:id="rId14"/>
    <sheet name="CUADRO 2.7" sheetId="36312" r:id="rId15"/>
    <sheet name="GRAFICO9" sheetId="64844" r:id="rId16"/>
    <sheet name="GRAFICO10" sheetId="1864" r:id="rId17"/>
    <sheet name="CUADRO 2.8" sheetId="64841" r:id="rId18"/>
    <sheet name="CUADRO 2.9" sheetId="64845" r:id="rId19"/>
    <sheet name="GRAFICO11" sheetId="3144" r:id="rId20"/>
    <sheet name="CUADRO 2.10" sheetId="64846" r:id="rId21"/>
    <sheet name="GRAFICO12" sheetId="37592" r:id="rId22"/>
  </sheets>
  <externalReferences>
    <externalReference r:id="rId23"/>
  </externalReferences>
  <definedNames>
    <definedName name="_xlnm.Print_Area" localSheetId="0">'CUADRO 2.1'!$B$1:$O$37</definedName>
    <definedName name="_xlnm.Print_Area" localSheetId="20">'CUADRO 2.10'!$B$1:$O$36</definedName>
    <definedName name="_xlnm.Print_Area" localSheetId="3">'CUADRO 2.2'!$B$1:$AC$38</definedName>
    <definedName name="_xlnm.Print_Area" localSheetId="4">'CUADRO 2.3'!$B$1:$O$35</definedName>
    <definedName name="_xlnm.Print_Area" localSheetId="7">'CUADRO 2.4'!$B$1:$AC$38</definedName>
    <definedName name="_xlnm.Print_Area" localSheetId="10">'CUADRO 2.5'!$B$1:$Q$40</definedName>
    <definedName name="_xlnm.Print_Area" localSheetId="13">'CUADRO 2.6'!$B$1:$O$25</definedName>
    <definedName name="_xlnm.Print_Area" localSheetId="14">'CUADRO 2.7'!$B$1:$H$36</definedName>
    <definedName name="_xlnm.Print_Area" localSheetId="17">'CUADRO 2.8'!$B$2:$H$25</definedName>
    <definedName name="_xlnm.Print_Area" localSheetId="18">'CUADRO 2.9'!$B$1:$O$35</definedName>
    <definedName name="_xlnm.Print_Area" localSheetId="1">GRAFICO1!$E$2:$N$32</definedName>
    <definedName name="_xlnm.Print_Area" localSheetId="16">GRAFICO10!$A$2:$J$5</definedName>
    <definedName name="_xlnm.Print_Area" localSheetId="19">GRAFICO11!$E$3:$N$32</definedName>
    <definedName name="_xlnm.Print_Area" localSheetId="21">GRAFICO12!$E$3:$N$32</definedName>
    <definedName name="_xlnm.Print_Area" localSheetId="2">GRAFICO2!$E$2:$N$32</definedName>
    <definedName name="_xlnm.Print_Area" localSheetId="5">GRAFICO3!$E$1:$N$31</definedName>
    <definedName name="_xlnm.Print_Area" localSheetId="6">GRAFICO4!$E$2:$N$30</definedName>
    <definedName name="_xlnm.Print_Area" localSheetId="8">GRAFICO5!$F$2:$P$33</definedName>
    <definedName name="_xlnm.Print_Area" localSheetId="9">GRAFICO6!$F$2:$O$34</definedName>
    <definedName name="_xlnm.Print_Area" localSheetId="11">GRAFICO7!$B$12:$J$42</definedName>
    <definedName name="_xlnm.Print_Area" localSheetId="12">GRAFICO8!$B$19:$J$51</definedName>
    <definedName name="_xlnm.Print_Area" localSheetId="15">GRAFICO9!$E$3:$N$30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64845" l="1"/>
  <c r="M7" i="1864" l="1"/>
  <c r="H10" i="64841" l="1"/>
  <c r="H11" i="64841"/>
  <c r="H12" i="64841"/>
  <c r="H13" i="64841"/>
  <c r="H14" i="64841"/>
  <c r="H15" i="64841"/>
  <c r="H16" i="64841"/>
  <c r="H17" i="64841"/>
  <c r="H18" i="64841"/>
  <c r="H19" i="64841"/>
  <c r="H20" i="64841"/>
  <c r="H21" i="64841"/>
  <c r="H9" i="64841"/>
  <c r="E23" i="64841"/>
  <c r="F23" i="64841"/>
  <c r="D23" i="64841"/>
  <c r="G23" i="64841"/>
  <c r="H8" i="36312"/>
  <c r="H9" i="36312"/>
  <c r="H10" i="36312"/>
  <c r="H11" i="36312"/>
  <c r="H12" i="36312"/>
  <c r="H13" i="36312"/>
  <c r="H14" i="36312"/>
  <c r="H15" i="36312"/>
  <c r="H16" i="36312"/>
  <c r="H17" i="36312"/>
  <c r="H18" i="36312"/>
  <c r="H19" i="36312"/>
  <c r="H20" i="36312"/>
  <c r="H21" i="36312"/>
  <c r="H22" i="36312"/>
  <c r="H23" i="36312"/>
  <c r="H24" i="36312"/>
  <c r="H25" i="36312"/>
  <c r="H26" i="36312"/>
  <c r="H27" i="36312"/>
  <c r="H28" i="36312"/>
  <c r="H29" i="36312"/>
  <c r="H30" i="36312"/>
  <c r="H31" i="36312"/>
  <c r="H32" i="36312"/>
  <c r="H33" i="36312"/>
  <c r="H7" i="36312"/>
  <c r="D34" i="36312"/>
  <c r="E34" i="36312"/>
  <c r="F34" i="36312"/>
  <c r="G34" i="36312"/>
  <c r="C34" i="36312"/>
  <c r="O10" i="1515"/>
  <c r="O11" i="1515"/>
  <c r="O12" i="1515"/>
  <c r="O13" i="1515"/>
  <c r="O14" i="1515"/>
  <c r="O15" i="1515"/>
  <c r="O16" i="1515"/>
  <c r="O17" i="1515"/>
  <c r="O18" i="1515"/>
  <c r="O19" i="1515"/>
  <c r="O20" i="1515"/>
  <c r="O21" i="1515"/>
  <c r="O22" i="1515"/>
  <c r="O9" i="1515"/>
  <c r="D23" i="1515"/>
  <c r="E23" i="1515"/>
  <c r="F23" i="1515"/>
  <c r="G23" i="1515"/>
  <c r="H23" i="1515"/>
  <c r="I23" i="1515"/>
  <c r="J23" i="1515"/>
  <c r="K23" i="1515"/>
  <c r="L23" i="1515"/>
  <c r="M23" i="1515"/>
  <c r="N23" i="1515"/>
  <c r="C23" i="1515"/>
  <c r="C10" i="64843"/>
  <c r="Q9" i="64840"/>
  <c r="Q10" i="64840"/>
  <c r="Q11" i="64840"/>
  <c r="Q12" i="64840"/>
  <c r="Q13" i="64840"/>
  <c r="Q14" i="64840"/>
  <c r="Q15" i="64840"/>
  <c r="Q16" i="64840"/>
  <c r="Q17" i="64840"/>
  <c r="Q18" i="64840"/>
  <c r="Q19" i="64840"/>
  <c r="Q20" i="64840"/>
  <c r="Q21" i="64840"/>
  <c r="Q22" i="64840"/>
  <c r="Q23" i="64840"/>
  <c r="Q24" i="64840"/>
  <c r="Q25" i="64840"/>
  <c r="Q26" i="64840"/>
  <c r="Q27" i="64840"/>
  <c r="Q28" i="64840"/>
  <c r="Q29" i="64840"/>
  <c r="Q30" i="64840"/>
  <c r="Q31" i="64840"/>
  <c r="Q32" i="64840"/>
  <c r="Q33" i="64840"/>
  <c r="Q34" i="64840"/>
  <c r="Q8" i="64840"/>
  <c r="D35" i="64840"/>
  <c r="E35" i="64840"/>
  <c r="F35" i="64840"/>
  <c r="G35" i="64840"/>
  <c r="H35" i="64840"/>
  <c r="I35" i="64840"/>
  <c r="J35" i="64840"/>
  <c r="K35" i="64840"/>
  <c r="L35" i="64840"/>
  <c r="M35" i="64840"/>
  <c r="N35" i="64840"/>
  <c r="O35" i="64840"/>
  <c r="P35" i="64840"/>
  <c r="C35" i="64840"/>
  <c r="AB10" i="64842"/>
  <c r="AB11" i="64842"/>
  <c r="AB12" i="64842"/>
  <c r="AB13" i="64842"/>
  <c r="AB14" i="64842"/>
  <c r="AB15" i="64842"/>
  <c r="AB16" i="64842"/>
  <c r="AB17" i="64842"/>
  <c r="AB18" i="64842"/>
  <c r="AB19" i="64842"/>
  <c r="AB20" i="64842"/>
  <c r="AB21" i="64842"/>
  <c r="AB22" i="64842"/>
  <c r="AB23" i="64842"/>
  <c r="AB24" i="64842"/>
  <c r="AB25" i="64842"/>
  <c r="AB26" i="64842"/>
  <c r="AB27" i="64842"/>
  <c r="AB28" i="64842"/>
  <c r="AB29" i="64842"/>
  <c r="AB30" i="64842"/>
  <c r="AB31" i="64842"/>
  <c r="AB32" i="64842"/>
  <c r="AB33" i="64842"/>
  <c r="AB34" i="64842"/>
  <c r="AB35" i="64842"/>
  <c r="AB9" i="64842"/>
  <c r="AA10" i="64842"/>
  <c r="AC10" i="64842" s="1"/>
  <c r="AA11" i="64842"/>
  <c r="AC11" i="64842" s="1"/>
  <c r="AA12" i="64842"/>
  <c r="AA13" i="64842"/>
  <c r="AA14" i="64842"/>
  <c r="AC14" i="64842" s="1"/>
  <c r="AA15" i="64842"/>
  <c r="AC15" i="64842" s="1"/>
  <c r="AA16" i="64842"/>
  <c r="AC16" i="64842" s="1"/>
  <c r="AA17" i="64842"/>
  <c r="AA18" i="64842"/>
  <c r="AC18" i="64842" s="1"/>
  <c r="AA19" i="64842"/>
  <c r="AC19" i="64842" s="1"/>
  <c r="AA20" i="64842"/>
  <c r="AC20" i="64842" s="1"/>
  <c r="AA21" i="64842"/>
  <c r="AC21" i="64842" s="1"/>
  <c r="AA22" i="64842"/>
  <c r="AC22" i="64842" s="1"/>
  <c r="AA23" i="64842"/>
  <c r="AC23" i="64842" s="1"/>
  <c r="AA24" i="64842"/>
  <c r="AC24" i="64842" s="1"/>
  <c r="AA25" i="64842"/>
  <c r="AC25" i="64842" s="1"/>
  <c r="AA26" i="64842"/>
  <c r="AC26" i="64842" s="1"/>
  <c r="AA27" i="64842"/>
  <c r="AC27" i="64842" s="1"/>
  <c r="AA28" i="64842"/>
  <c r="AC28" i="64842" s="1"/>
  <c r="AA29" i="64842"/>
  <c r="AC29" i="64842" s="1"/>
  <c r="AA30" i="64842"/>
  <c r="AC30" i="64842" s="1"/>
  <c r="AA31" i="64842"/>
  <c r="AC31" i="64842" s="1"/>
  <c r="AA32" i="64842"/>
  <c r="AC32" i="64842" s="1"/>
  <c r="AA33" i="64842"/>
  <c r="AC33" i="64842" s="1"/>
  <c r="AA34" i="64842"/>
  <c r="AC34" i="64842" s="1"/>
  <c r="AA35" i="64842"/>
  <c r="AC35" i="64842" s="1"/>
  <c r="AA9" i="64842"/>
  <c r="AC9" i="64842" s="1"/>
  <c r="X36" i="64842"/>
  <c r="V36" i="64842"/>
  <c r="T36" i="64842"/>
  <c r="R36" i="64842"/>
  <c r="N36" i="64842"/>
  <c r="L36" i="64842"/>
  <c r="J36" i="64842"/>
  <c r="H36" i="64842"/>
  <c r="F36" i="64842"/>
  <c r="D36" i="64842"/>
  <c r="E36" i="64842"/>
  <c r="G36" i="64842"/>
  <c r="I36" i="64842"/>
  <c r="K36" i="64842"/>
  <c r="M36" i="64842"/>
  <c r="O36" i="64842"/>
  <c r="Q36" i="64842"/>
  <c r="S36" i="64842"/>
  <c r="U36" i="64842"/>
  <c r="W36" i="64842"/>
  <c r="Y36" i="64842"/>
  <c r="Z36" i="64842"/>
  <c r="C36" i="64842"/>
  <c r="AB10" i="132"/>
  <c r="AB11" i="132"/>
  <c r="AB12" i="132"/>
  <c r="AB13" i="132"/>
  <c r="AB15" i="132"/>
  <c r="AB16" i="132"/>
  <c r="AB17" i="132"/>
  <c r="AB18" i="132"/>
  <c r="AB19" i="132"/>
  <c r="AB21" i="132"/>
  <c r="AB22" i="132"/>
  <c r="AB23" i="132"/>
  <c r="AB24" i="132"/>
  <c r="AB25" i="132"/>
  <c r="AB27" i="132"/>
  <c r="AB28" i="132"/>
  <c r="AB29" i="132"/>
  <c r="AC29" i="132" s="1"/>
  <c r="AB30" i="132"/>
  <c r="AB31" i="132"/>
  <c r="AB33" i="132"/>
  <c r="AB34" i="132"/>
  <c r="AB35" i="132"/>
  <c r="AB14" i="132"/>
  <c r="AB20" i="132"/>
  <c r="AB26" i="132"/>
  <c r="AB32" i="132"/>
  <c r="AB9" i="132"/>
  <c r="AA31" i="132"/>
  <c r="AA32" i="132"/>
  <c r="AA33" i="132"/>
  <c r="AA34" i="132"/>
  <c r="AA35" i="132"/>
  <c r="AA10" i="132"/>
  <c r="AA11" i="132"/>
  <c r="AA12" i="132"/>
  <c r="AA13" i="132"/>
  <c r="AA14" i="132"/>
  <c r="AA15" i="132"/>
  <c r="AA16" i="132"/>
  <c r="AA17" i="132"/>
  <c r="AA18" i="132"/>
  <c r="AA19" i="132"/>
  <c r="AA20" i="132"/>
  <c r="AA21" i="132"/>
  <c r="AA22" i="132"/>
  <c r="AA23" i="132"/>
  <c r="AA24" i="132"/>
  <c r="AA25" i="132"/>
  <c r="AA26" i="132"/>
  <c r="AA27" i="132"/>
  <c r="AA28" i="132"/>
  <c r="AA29" i="132"/>
  <c r="AA30" i="132"/>
  <c r="AA9" i="132"/>
  <c r="X36" i="132"/>
  <c r="V36" i="132"/>
  <c r="T36" i="132"/>
  <c r="P36" i="132"/>
  <c r="N36" i="132"/>
  <c r="L36" i="132"/>
  <c r="H36" i="132"/>
  <c r="D36" i="132"/>
  <c r="E36" i="132"/>
  <c r="G36" i="132"/>
  <c r="I36" i="132"/>
  <c r="K36" i="132"/>
  <c r="M36" i="132"/>
  <c r="N40" i="132" s="1"/>
  <c r="O36" i="132"/>
  <c r="Q36" i="132"/>
  <c r="S36" i="132"/>
  <c r="U36" i="132"/>
  <c r="W36" i="132"/>
  <c r="Y36" i="132"/>
  <c r="C36" i="132"/>
  <c r="D40" i="132" s="1"/>
  <c r="O8" i="62280"/>
  <c r="O9" i="62280"/>
  <c r="O10" i="62280"/>
  <c r="O11" i="62280"/>
  <c r="O12" i="62280"/>
  <c r="O13" i="62280"/>
  <c r="O14" i="62280"/>
  <c r="O15" i="62280"/>
  <c r="O16" i="62280"/>
  <c r="O17" i="62280"/>
  <c r="O18" i="62280"/>
  <c r="O19" i="62280"/>
  <c r="O20" i="62280"/>
  <c r="O21" i="62280"/>
  <c r="O22" i="62280"/>
  <c r="O23" i="62280"/>
  <c r="O24" i="62280"/>
  <c r="O25" i="62280"/>
  <c r="O26" i="62280"/>
  <c r="O27" i="62280"/>
  <c r="O28" i="62280"/>
  <c r="O29" i="62280"/>
  <c r="O30" i="62280"/>
  <c r="O31" i="62280"/>
  <c r="O32" i="62280"/>
  <c r="O33" i="62280"/>
  <c r="O7" i="62280"/>
  <c r="D34" i="62280"/>
  <c r="E34" i="62280"/>
  <c r="F34" i="62280"/>
  <c r="G34" i="62280"/>
  <c r="H34" i="62280"/>
  <c r="I34" i="62280"/>
  <c r="J34" i="62280"/>
  <c r="K34" i="62280"/>
  <c r="L34" i="62280"/>
  <c r="M34" i="62280"/>
  <c r="N34" i="62280"/>
  <c r="C34" i="62280"/>
  <c r="O9" i="3"/>
  <c r="O10" i="3"/>
  <c r="O11" i="3"/>
  <c r="O12" i="3"/>
  <c r="O13" i="3"/>
  <c r="O14" i="3"/>
  <c r="O15" i="3"/>
  <c r="O17" i="3"/>
  <c r="O16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8" i="3"/>
  <c r="D35" i="3"/>
  <c r="E35" i="3"/>
  <c r="F35" i="3"/>
  <c r="G35" i="3"/>
  <c r="H35" i="3"/>
  <c r="I35" i="3"/>
  <c r="J35" i="3"/>
  <c r="K35" i="3"/>
  <c r="L35" i="3"/>
  <c r="M35" i="3"/>
  <c r="N35" i="3"/>
  <c r="C35" i="3"/>
  <c r="AC17" i="64842" l="1"/>
  <c r="AC13" i="64842"/>
  <c r="AC12" i="64842"/>
  <c r="X40" i="132"/>
  <c r="H34" i="36312"/>
  <c r="Q35" i="64840"/>
  <c r="O34" i="62280"/>
  <c r="AC15" i="132"/>
  <c r="P40" i="132"/>
  <c r="AC23" i="132"/>
  <c r="V40" i="132"/>
  <c r="AC22" i="132"/>
  <c r="H40" i="132"/>
  <c r="T40" i="132"/>
  <c r="L40" i="132"/>
  <c r="AC30" i="132"/>
  <c r="AC21" i="132"/>
  <c r="AC16" i="132"/>
  <c r="AC28" i="132"/>
  <c r="AC35" i="132"/>
  <c r="H22" i="64841"/>
  <c r="H23" i="64841" s="1"/>
  <c r="C23" i="64841"/>
  <c r="O23" i="1515"/>
  <c r="AC20" i="132"/>
  <c r="AC32" i="132"/>
  <c r="AC31" i="132"/>
  <c r="AC24" i="132"/>
  <c r="AC17" i="132"/>
  <c r="AC10" i="132"/>
  <c r="AC26" i="132"/>
  <c r="AC14" i="132"/>
  <c r="AC34" i="132"/>
  <c r="AC27" i="132"/>
  <c r="AC19" i="132"/>
  <c r="AC12" i="132"/>
  <c r="AC13" i="132"/>
  <c r="AC9" i="132"/>
  <c r="AC33" i="132"/>
  <c r="AC25" i="132"/>
  <c r="AC18" i="132"/>
  <c r="AC11" i="132"/>
  <c r="AB36" i="64842"/>
  <c r="AC36" i="64842"/>
  <c r="AA36" i="64842"/>
  <c r="P36" i="64842"/>
  <c r="Z36" i="132"/>
  <c r="Z40" i="132" s="1"/>
  <c r="AB36" i="132"/>
  <c r="AA36" i="132"/>
  <c r="R36" i="132"/>
  <c r="R40" i="132" s="1"/>
  <c r="J36" i="132"/>
  <c r="J40" i="132" s="1"/>
  <c r="F36" i="132"/>
  <c r="F40" i="132" s="1"/>
  <c r="O35" i="3"/>
  <c r="O33" i="64845"/>
  <c r="O32" i="64845"/>
  <c r="O31" i="64845"/>
  <c r="O30" i="64845"/>
  <c r="O29" i="64845"/>
  <c r="O28" i="64845"/>
  <c r="O27" i="64845"/>
  <c r="O26" i="64845"/>
  <c r="O25" i="64845"/>
  <c r="O24" i="64845"/>
  <c r="O23" i="64845"/>
  <c r="O22" i="64845"/>
  <c r="O20" i="64845"/>
  <c r="O19" i="64845"/>
  <c r="O18" i="64845"/>
  <c r="O17" i="64845"/>
  <c r="O16" i="64845"/>
  <c r="O21" i="64845"/>
  <c r="O15" i="64845"/>
  <c r="O14" i="64845"/>
  <c r="O13" i="64845"/>
  <c r="O12" i="64845"/>
  <c r="O11" i="64845"/>
  <c r="O10" i="64845"/>
  <c r="O9" i="64845"/>
  <c r="AC36" i="132" l="1"/>
  <c r="AE39" i="64842"/>
  <c r="M32" i="1864" l="1"/>
  <c r="M27" i="1864"/>
  <c r="M22" i="1864"/>
  <c r="M17" i="1864"/>
  <c r="M12" i="1864"/>
  <c r="C17" i="584" l="1"/>
  <c r="E3" i="584" s="1"/>
  <c r="D3" i="584" s="1"/>
  <c r="C27" i="64843"/>
  <c r="D15" i="35032" l="1"/>
  <c r="C15" i="35032"/>
  <c r="C29" i="63560"/>
  <c r="D14" i="64843" l="1"/>
  <c r="D15" i="64843"/>
  <c r="D16" i="64843"/>
  <c r="D17" i="64843"/>
  <c r="D18" i="64843"/>
  <c r="D19" i="64843"/>
  <c r="D20" i="64843"/>
  <c r="D21" i="64843"/>
  <c r="D22" i="64843"/>
  <c r="D23" i="64843"/>
  <c r="D24" i="64843"/>
  <c r="D25" i="64843"/>
  <c r="D26" i="64843"/>
  <c r="D27" i="64843"/>
  <c r="D13" i="64843"/>
  <c r="E13" i="64843" s="1"/>
  <c r="E14" i="64843" l="1"/>
  <c r="E15" i="64843" s="1"/>
  <c r="E16" i="64843" s="1"/>
  <c r="E17" i="64843" s="1"/>
  <c r="E18" i="64843" s="1"/>
  <c r="E19" i="64843" s="1"/>
  <c r="E20" i="64843" s="1"/>
  <c r="E21" i="64843" s="1"/>
  <c r="E22" i="64843" s="1"/>
  <c r="E23" i="64843" s="1"/>
  <c r="E24" i="64843" s="1"/>
  <c r="E25" i="64843" s="1"/>
  <c r="E26" i="64843" s="1"/>
  <c r="E3" i="35032"/>
  <c r="C11" i="64843" l="1"/>
  <c r="C15" i="1514" l="1"/>
  <c r="C5" i="1514" l="1"/>
  <c r="C6" i="1514"/>
  <c r="C7" i="1514"/>
  <c r="C8" i="1514"/>
  <c r="C9" i="1514"/>
  <c r="C10" i="1514"/>
  <c r="C11" i="1514"/>
  <c r="C12" i="1514"/>
  <c r="C13" i="1514"/>
  <c r="C14" i="1514"/>
  <c r="C4" i="1514"/>
  <c r="C4" i="136"/>
  <c r="C5" i="136"/>
  <c r="C6" i="136"/>
  <c r="C7" i="136"/>
  <c r="C8" i="136"/>
  <c r="C9" i="136"/>
  <c r="C10" i="136"/>
  <c r="C11" i="136"/>
  <c r="C12" i="136"/>
  <c r="C13" i="136"/>
  <c r="C14" i="136"/>
  <c r="C3" i="136"/>
  <c r="C30" i="37592"/>
  <c r="C16" i="1514" l="1"/>
  <c r="E9" i="584"/>
  <c r="E4" i="584"/>
  <c r="E10" i="584"/>
  <c r="E16" i="584"/>
  <c r="E11" i="584"/>
  <c r="E12" i="584"/>
  <c r="E14" i="584"/>
  <c r="E15" i="584"/>
  <c r="E5" i="584"/>
  <c r="E6" i="584"/>
  <c r="E7" i="584"/>
  <c r="E13" i="584"/>
  <c r="E8" i="584"/>
  <c r="C29" i="33384"/>
  <c r="C15" i="136"/>
  <c r="R8" i="3" l="1"/>
  <c r="R12" i="3"/>
  <c r="R10" i="3"/>
  <c r="R14" i="3"/>
  <c r="R18" i="3"/>
  <c r="R15" i="3"/>
  <c r="R19" i="3"/>
  <c r="R16" i="3"/>
  <c r="R11" i="3"/>
  <c r="R17" i="3"/>
  <c r="R9" i="3"/>
  <c r="R13" i="3"/>
  <c r="R34" i="3"/>
  <c r="R33" i="3"/>
  <c r="R31" i="3"/>
  <c r="R32" i="3"/>
  <c r="R35" i="3"/>
  <c r="R22" i="3"/>
  <c r="R23" i="3"/>
  <c r="R21" i="3"/>
  <c r="R28" i="3"/>
  <c r="R20" i="3"/>
  <c r="R24" i="3"/>
  <c r="R27" i="3"/>
  <c r="R25" i="3"/>
  <c r="R26" i="3"/>
  <c r="R29" i="3"/>
  <c r="E17" i="584"/>
  <c r="D4" i="584"/>
  <c r="D5" i="584" s="1"/>
  <c r="D6" i="584" s="1"/>
  <c r="D7" i="584" s="1"/>
  <c r="D8" i="584" s="1"/>
  <c r="D9" i="584" s="1"/>
  <c r="D10" i="584" s="1"/>
  <c r="D11" i="584" s="1"/>
  <c r="D12" i="584" s="1"/>
  <c r="D13" i="584" s="1"/>
  <c r="D14" i="584" s="1"/>
  <c r="D15" i="584" s="1"/>
  <c r="D16" i="584" s="1"/>
  <c r="C9" i="64844"/>
  <c r="D6" i="64843" l="1"/>
  <c r="D10" i="64843"/>
  <c r="D7" i="64843"/>
  <c r="D3" i="64843"/>
  <c r="D5" i="64843"/>
  <c r="D8" i="64843"/>
  <c r="D4" i="64843"/>
  <c r="D9" i="64843"/>
  <c r="E8" i="35032"/>
  <c r="E10" i="35032"/>
  <c r="E12" i="35032"/>
  <c r="E7" i="35032"/>
  <c r="E9" i="35032"/>
  <c r="E11" i="35032"/>
  <c r="E13" i="35032"/>
  <c r="E5" i="35032"/>
  <c r="E6" i="35032"/>
  <c r="E4" i="35032"/>
  <c r="E3" i="64843" l="1"/>
  <c r="E4" i="64843" s="1"/>
  <c r="E5" i="64843" s="1"/>
  <c r="D29" i="1517"/>
  <c r="D11" i="64843"/>
  <c r="E14" i="35032"/>
  <c r="E15" i="35032" s="1"/>
  <c r="E6" i="64843" l="1"/>
  <c r="E7" i="64843" s="1"/>
  <c r="E8" i="64843" s="1"/>
  <c r="E9" i="64843" s="1"/>
  <c r="E10" i="64843" s="1"/>
  <c r="C29" i="1517"/>
  <c r="E29" i="1517" s="1"/>
  <c r="AF39" i="64842" l="1"/>
</calcChain>
</file>

<file path=xl/sharedStrings.xml><?xml version="1.0" encoding="utf-8"?>
<sst xmlns="http://schemas.openxmlformats.org/spreadsheetml/2006/main" count="1103" uniqueCount="237">
  <si>
    <t>PUERTO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</si>
  <si>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</si>
  <si>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</si>
  <si>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</si>
  <si>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</si>
  <si>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</si>
  <si>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</si>
  <si>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</si>
  <si>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</si>
  <si>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</si>
  <si>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</si>
  <si>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</si>
  <si>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</si>
  <si>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</si>
  <si>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NR NAVES</t>
  </si>
  <si>
    <t>TRG</t>
  </si>
  <si>
    <t>NAC</t>
  </si>
  <si>
    <t>EXT</t>
  </si>
  <si>
    <t>MES</t>
  </si>
  <si>
    <t>ARI</t>
  </si>
  <si>
    <t>IQU</t>
  </si>
  <si>
    <t>PTC</t>
  </si>
  <si>
    <t>ANT</t>
  </si>
  <si>
    <t>TOC</t>
  </si>
  <si>
    <t>MEJ</t>
  </si>
  <si>
    <t>CAL</t>
  </si>
  <si>
    <t>CHA</t>
  </si>
  <si>
    <t>HUA</t>
  </si>
  <si>
    <t>COQ</t>
  </si>
  <si>
    <t>LOS</t>
  </si>
  <si>
    <t>HRO</t>
  </si>
  <si>
    <t>QUI</t>
  </si>
  <si>
    <t>VAL</t>
  </si>
  <si>
    <t>SNO</t>
  </si>
  <si>
    <t>TAL</t>
  </si>
  <si>
    <t>CRN</t>
  </si>
  <si>
    <t>VIC</t>
  </si>
  <si>
    <t>LIR</t>
  </si>
  <si>
    <t>PMO</t>
  </si>
  <si>
    <t>CAB</t>
  </si>
  <si>
    <t>CHB</t>
  </si>
  <si>
    <t>PAR</t>
  </si>
  <si>
    <t>WIL</t>
  </si>
  <si>
    <t>PROMEDIO ANUAL</t>
  </si>
  <si>
    <t>TIPO NAVE</t>
  </si>
  <si>
    <t>COR</t>
  </si>
  <si>
    <t>NUMERO</t>
  </si>
  <si>
    <t>%</t>
  </si>
  <si>
    <t>% ACUM</t>
  </si>
  <si>
    <t>PET</t>
  </si>
  <si>
    <t>GRL</t>
  </si>
  <si>
    <t>GRA</t>
  </si>
  <si>
    <t>FRI</t>
  </si>
  <si>
    <t>GAS</t>
  </si>
  <si>
    <t>TLE</t>
  </si>
  <si>
    <t>MENOS DE 10.000</t>
  </si>
  <si>
    <t>NUMERO DE NAVES</t>
  </si>
  <si>
    <t>ATR</t>
  </si>
  <si>
    <t>ABY</t>
  </si>
  <si>
    <t>MÁS DE 40.000</t>
  </si>
  <si>
    <t>OTROS (b)</t>
  </si>
  <si>
    <t>TIPO DE NAVE</t>
  </si>
  <si>
    <t>*CONSIDERAR HASTA 10 DIAS DE PERMANENCIA EN PUERTO</t>
  </si>
  <si>
    <t>2.0.- MOVIMIENTO DE NAVES</t>
  </si>
  <si>
    <t>10.001 A 20.000</t>
  </si>
  <si>
    <t>20.001 A 30.000</t>
  </si>
  <si>
    <t>30.001 A 40.000</t>
  </si>
  <si>
    <t>Menos de 10.000</t>
  </si>
  <si>
    <t>Más de 40.000</t>
  </si>
  <si>
    <t>10.001 a 20.000</t>
  </si>
  <si>
    <t>20.001 a 30.000</t>
  </si>
  <si>
    <t>30.001 a 40.000</t>
  </si>
  <si>
    <t>AUTORIDAD MARÍTIMA</t>
  </si>
  <si>
    <t>2.0.- Movimiento de naves</t>
  </si>
  <si>
    <t>Arica</t>
  </si>
  <si>
    <t>Iquique</t>
  </si>
  <si>
    <t>Patache</t>
  </si>
  <si>
    <t>Tocopilla</t>
  </si>
  <si>
    <t>Mejillones</t>
  </si>
  <si>
    <t>Antofagasta</t>
  </si>
  <si>
    <t>Chañaral</t>
  </si>
  <si>
    <t>Caldera</t>
  </si>
  <si>
    <t>Huasco</t>
  </si>
  <si>
    <t>Coquimbo</t>
  </si>
  <si>
    <t>Los Vilos</t>
  </si>
  <si>
    <t>Hanga Roa</t>
  </si>
  <si>
    <t>Quintero</t>
  </si>
  <si>
    <t>Valparaíso</t>
  </si>
  <si>
    <t>San Antonio</t>
  </si>
  <si>
    <t>Lirquén</t>
  </si>
  <si>
    <t>Talcahuano</t>
  </si>
  <si>
    <t>San Vicente</t>
  </si>
  <si>
    <t>Coronel</t>
  </si>
  <si>
    <t>Corral</t>
  </si>
  <si>
    <t>Calbuco</t>
  </si>
  <si>
    <t>Puerto Montt</t>
  </si>
  <si>
    <t>Chacabuco</t>
  </si>
  <si>
    <t>Punta Arenas</t>
  </si>
  <si>
    <t>Puerto Williams</t>
  </si>
  <si>
    <t>Portacontenedor</t>
  </si>
  <si>
    <t>Granelero</t>
  </si>
  <si>
    <t>Carga General</t>
  </si>
  <si>
    <t>Petrolero</t>
  </si>
  <si>
    <t>Carga Rodada</t>
  </si>
  <si>
    <t>Buque Tanque Líquido Especial</t>
  </si>
  <si>
    <t>Otros</t>
  </si>
  <si>
    <t>Carga Refrigerada</t>
  </si>
  <si>
    <t>Pesqueros (a)</t>
  </si>
  <si>
    <t>Gasero</t>
  </si>
  <si>
    <t>Otros (b)</t>
  </si>
  <si>
    <t>Tanque Quimiquero</t>
  </si>
  <si>
    <t xml:space="preserve">2.8.- Número de recaladas por rango de TRG según tipo de nave. </t>
  </si>
  <si>
    <t>Nacional</t>
  </si>
  <si>
    <t>Extranjera</t>
  </si>
  <si>
    <t>2.9.- Tiempo promedio de permanencia en horas de naves atracadas por mes y puerto.</t>
  </si>
  <si>
    <t>2.10.- Número total de faenas de practicaje por mes y puerto.</t>
  </si>
  <si>
    <t>CRD</t>
  </si>
  <si>
    <t>Los extremos de los "brazos" de cada rectángulo corresponden a los valores del TRG mínimo y máximo respectivamente.</t>
  </si>
  <si>
    <t>Este diagrama compara graficamente el comportamiento del TRG de las naves recaladas en los principales puertos de Chile.</t>
  </si>
  <si>
    <t>Nota:</t>
  </si>
  <si>
    <t>La línea en el centro de cada ractángulos corresponde a la mediana del TRG de las naves recaladas en cada uno de los puertos.</t>
  </si>
  <si>
    <t>Puerto Natales</t>
  </si>
  <si>
    <t>NAT</t>
  </si>
  <si>
    <t>Nota: Considera naves que efectuaron faenas de practicaje: Atraque, Amarre de boyas, Amarrea a una boya, Amarrarse a una monoboya y Amarre a Terminal Marítimo.</t>
  </si>
  <si>
    <t>La parte inferior del rectángulo corresponde al Cuartil 1 y la parte superior al Cuartil 3.</t>
  </si>
  <si>
    <t xml:space="preserve"> </t>
  </si>
  <si>
    <t>Valdivia</t>
  </si>
  <si>
    <t>VLD</t>
  </si>
  <si>
    <t>CIE</t>
  </si>
  <si>
    <t>PES(a)</t>
  </si>
  <si>
    <t>(a) Incluye Pesquero, Pesquero de Arrastre, Pesquero Espinelero, Pesquero Factoría y Pesquero Multipropósito.</t>
  </si>
  <si>
    <t>(b) Incluye Transbordador, Yate, Científico, Supply Vessel, Remolcador de altamar, Lancha de apoyo práctico, Tipo desconocido y Ponton.</t>
  </si>
  <si>
    <t>Transporte Líquido Esp.</t>
  </si>
  <si>
    <t>Nac</t>
  </si>
  <si>
    <t>Ext</t>
  </si>
  <si>
    <t>*</t>
  </si>
  <si>
    <t>GABARRA</t>
  </si>
  <si>
    <t>LANCHA DE APOYO PRACTICO</t>
  </si>
  <si>
    <t>PARA FINES ESPECIALES</t>
  </si>
  <si>
    <t>PONTON</t>
  </si>
  <si>
    <t>REMOLCADOR DE ALTA MAR</t>
  </si>
  <si>
    <t>ROMPEHIELOS</t>
  </si>
  <si>
    <t>SUPPLY VESSEL</t>
  </si>
  <si>
    <t>TIPO DESCONOCIDO</t>
  </si>
  <si>
    <t>TRANSBORDADOR</t>
  </si>
  <si>
    <t>YATE</t>
  </si>
  <si>
    <t>PASAJE DE TRANSBORDO RODADO</t>
  </si>
  <si>
    <t>OTRO</t>
  </si>
  <si>
    <t>Científico</t>
  </si>
  <si>
    <t>Chanaral</t>
  </si>
  <si>
    <t>Valparaiso</t>
  </si>
  <si>
    <t>Lirquen</t>
  </si>
  <si>
    <t>Quellon</t>
  </si>
  <si>
    <t>Año 2023</t>
  </si>
  <si>
    <t>QLL</t>
  </si>
  <si>
    <t>Quellón</t>
  </si>
  <si>
    <t>Nota: Considera naves que efectuaron faenas de practicaje: Atraque, Amarre de boyas, Amarre a una boya, Amarrarse a una monoboya y Amarre a Terminal Marítimo.</t>
  </si>
  <si>
    <t>Etiquetas de fila</t>
  </si>
  <si>
    <t>Total general</t>
  </si>
  <si>
    <t>ANTOFAGASTA</t>
  </si>
  <si>
    <t>ARICA</t>
  </si>
  <si>
    <t>CALBUCO</t>
  </si>
  <si>
    <t>CALDERA</t>
  </si>
  <si>
    <t>CHACABUCO</t>
  </si>
  <si>
    <t>CHAÑARAL</t>
  </si>
  <si>
    <t>COQUIMBO</t>
  </si>
  <si>
    <t>CORONEL</t>
  </si>
  <si>
    <t>CORRAL</t>
  </si>
  <si>
    <t>HANGA ROA - ISLA DE PASCUA</t>
  </si>
  <si>
    <t>HUASCO - GUACOLDA</t>
  </si>
  <si>
    <t>IQUIQUE</t>
  </si>
  <si>
    <t>LIRQUEN</t>
  </si>
  <si>
    <t>LOS VILOS</t>
  </si>
  <si>
    <t>MEJILLONES</t>
  </si>
  <si>
    <t>PATACHE</t>
  </si>
  <si>
    <t>PUERTO MONTT</t>
  </si>
  <si>
    <t>PUERTO NATALES</t>
  </si>
  <si>
    <t>PUERTO WILLIAMS</t>
  </si>
  <si>
    <t>PUNTA ARENAS</t>
  </si>
  <si>
    <t>QUELLON</t>
  </si>
  <si>
    <t>QUINTERO</t>
  </si>
  <si>
    <t>SAN ANTONIO</t>
  </si>
  <si>
    <t>SAN VICENTE</t>
  </si>
  <si>
    <t>TALCAHUANO</t>
  </si>
  <si>
    <t>TOCOPILLA</t>
  </si>
  <si>
    <t>VALPARAISO</t>
  </si>
  <si>
    <t>2.1.- Número de faenas de practicaje asociadas a atraque y amarres por mes y puerto.</t>
  </si>
  <si>
    <t>2.3.- Total de Arque Bruto de naves que solicitaron faenas de practicaje asociadas atraque y amarres por mes y puerto.</t>
  </si>
  <si>
    <t>SON</t>
  </si>
  <si>
    <t>2.2.- Número faenas de practicaje según tipo de faena, por mes y puerto.</t>
  </si>
  <si>
    <t>2.4.- Número de faenas de practicaje asociadas a atraque y amarres por mes, bandera y puerto.</t>
  </si>
  <si>
    <t>BUQUE TANQUE DE LIQUIDOS ESPECIALES</t>
  </si>
  <si>
    <t>CARGA GENERAL</t>
  </si>
  <si>
    <t>CARGA REFRIGERADA</t>
  </si>
  <si>
    <t>CARGA RODADA</t>
  </si>
  <si>
    <t>CIENTIFICO</t>
  </si>
  <si>
    <t>EMBARCACION DEPORTIVA DE ALTA MAR</t>
  </si>
  <si>
    <t>GASERO</t>
  </si>
  <si>
    <t>GRANELERO</t>
  </si>
  <si>
    <t>LANCHA DE CABOTAJE</t>
  </si>
  <si>
    <t>PASAJE</t>
  </si>
  <si>
    <t>PASAJE CABOTAJE</t>
  </si>
  <si>
    <t>PETROLERO</t>
  </si>
  <si>
    <t>PORTACONTENEDOR</t>
  </si>
  <si>
    <t>TANQUE QUIMIQUERO</t>
  </si>
  <si>
    <t>WELLBOAT</t>
  </si>
  <si>
    <t>PES</t>
  </si>
  <si>
    <t>PAS</t>
  </si>
  <si>
    <t>PASB</t>
  </si>
  <si>
    <t>PASC</t>
  </si>
  <si>
    <t xml:space="preserve">(a) Incluye Pesquero, Pesquero de Arrastre, Pesquero Espinelero y Pesquero Factoría. </t>
  </si>
  <si>
    <t>(b) Incluye  Wellboat, Yates, Pasaje de transbordo rodado, Remolcador de altamar, Suply Vessel, Pontón, Embarcación deportiva de altamar, Rompehielos, Transbordador y Lancha de cabotaje</t>
  </si>
  <si>
    <t>2.5.- Faenas de practicaje asociadas a atraque y amarres por tipo de nave y puerto.</t>
  </si>
  <si>
    <t>Pesquero (a)</t>
  </si>
  <si>
    <t>Pasaje Cabotaje</t>
  </si>
  <si>
    <t>Pasaje</t>
  </si>
  <si>
    <t>2.6.- Faenas de practicaje asociadas a atraque y amarres por mes según tipo de nave.</t>
  </si>
  <si>
    <t>ENTRE 10000 Y 20000</t>
  </si>
  <si>
    <t>ENTRE 20000 Y 30000</t>
  </si>
  <si>
    <t>ENTRE 30000 Y 40000</t>
  </si>
  <si>
    <t>MAYOR A 40000</t>
  </si>
  <si>
    <t>MENOR A 10000</t>
  </si>
  <si>
    <t>RANGO ARQUEO BRUTO</t>
  </si>
  <si>
    <t>2.7.- Número de faenas de practicaje asociadas a atraque y amarres por rango de A.B. y puerto.</t>
  </si>
  <si>
    <t>RANGO AB</t>
  </si>
  <si>
    <t>Gráfico 10: Diagrama Box Plot. AB naves recaladas principales puertos. Año 2023</t>
  </si>
  <si>
    <t>Gráfico 1: Número de faenas de practicaje asociadas a atraque y amarres por mes y puertos nacionales.</t>
  </si>
  <si>
    <t>Gráfico 2: Número de faenas de practicaje asociadas a atraque y amarres por puertos nacionales.</t>
  </si>
  <si>
    <t>Gráfico 3: Total de A.B. de naves que solicitaron faenas de practicaje asociadas a atraque y amarres por mes.</t>
  </si>
  <si>
    <t>Gráfico 4: Total A.B. de naves que solicitaron faenas de practicaje asociadas a atraque y amarres por puerto.</t>
  </si>
  <si>
    <t xml:space="preserve">Gráfico 5: Número de faenas de practicaje asociada a atraque y amarres por mes y bandera.  </t>
  </si>
  <si>
    <t xml:space="preserve">Gráfico 6: Número de faenas de practicaje asociadas a atraques y amarres por bandera de la nave. </t>
  </si>
  <si>
    <t xml:space="preserve">Gráfico 7: Porcentaje de faenas de practicaje asoicadas a atraque y amarres por tipo de nave.  </t>
  </si>
  <si>
    <t>Gráfico 8: Diagrama de Pareto. Número de  faenas de practicaje asociadas a atraque y amarres según tipo de nave. Año 2023</t>
  </si>
  <si>
    <t>Gráfico 9: Número de recaladas según rango de AB.</t>
  </si>
  <si>
    <t>Gráfico 11: Tiempo promedio de permanencia en horas de naves atracadas por Puerto.  Año 2023</t>
  </si>
  <si>
    <t>Gráfico 12: Número total de faenas de practicaje por puerto.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</si>
</sst>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 * #,##0_ ;_ * \-#,##0_ ;_ * &quot;-&quot;_ ;_ @_ "/>
    <numFmt numFmtId="165" formatCode="0.0%"/>
    <numFmt numFmtId="166" formatCode="_-* #,##0_-;\-* #,##0_-;_-* &quot;-&quot;??_-;_-@_-"/>
    <numFmt numFmtId="167" formatCode="#,##0.0"/>
    <numFmt numFmtId="168" formatCode="0.0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0"/>
      <color rgb="FFFF000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323232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color theme="0"/>
      <name val="MS Sans Serif"/>
      <family val="2"/>
    </font>
    <font>
      <b/>
      <sz val="8"/>
      <color theme="0"/>
      <name val="Arial"/>
      <family val="2"/>
    </font>
    <font>
      <b/>
      <sz val="13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4" fillId="0" borderId="0"/>
    <xf numFmtId="0" fontId="9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2" fillId="0" borderId="0"/>
  </cellStyleXfs>
  <cellXfs count="14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/>
    <xf numFmtId="0" fontId="3" fillId="0" borderId="0" xfId="0" applyFont="1" applyAlignment="1">
      <alignment horizontal="center" wrapText="1"/>
    </xf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10" fillId="0" borderId="0" xfId="0" applyFont="1"/>
    <xf numFmtId="1" fontId="7" fillId="0" borderId="0" xfId="0" applyNumberFormat="1" applyFont="1" applyAlignment="1">
      <alignment horizontal="right"/>
    </xf>
    <xf numFmtId="0" fontId="5" fillId="2" borderId="3" xfId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0" xfId="2" applyFont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Border="1"/>
    <xf numFmtId="0" fontId="3" fillId="3" borderId="0" xfId="0" applyFont="1" applyFill="1"/>
    <xf numFmtId="41" fontId="3" fillId="3" borderId="1" xfId="0" applyNumberFormat="1" applyFont="1" applyFill="1" applyBorder="1"/>
    <xf numFmtId="0" fontId="2" fillId="0" borderId="0" xfId="0" applyFont="1"/>
    <xf numFmtId="167" fontId="6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67" fontId="3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3" borderId="0" xfId="0" applyFont="1" applyFill="1"/>
    <xf numFmtId="3" fontId="2" fillId="3" borderId="0" xfId="0" applyNumberFormat="1" applyFont="1" applyFill="1"/>
    <xf numFmtId="0" fontId="4" fillId="0" borderId="1" xfId="5" applyBorder="1" applyAlignment="1">
      <alignment wrapText="1"/>
    </xf>
    <xf numFmtId="3" fontId="2" fillId="0" borderId="0" xfId="0" applyNumberFormat="1" applyFont="1"/>
    <xf numFmtId="0" fontId="2" fillId="2" borderId="3" xfId="0" applyFont="1" applyFill="1" applyBorder="1"/>
    <xf numFmtId="166" fontId="2" fillId="0" borderId="0" xfId="0" applyNumberFormat="1" applyFont="1"/>
    <xf numFmtId="165" fontId="2" fillId="0" borderId="0" xfId="0" applyNumberFormat="1" applyFont="1"/>
    <xf numFmtId="165" fontId="0" fillId="0" borderId="0" xfId="0" applyNumberFormat="1"/>
    <xf numFmtId="41" fontId="2" fillId="0" borderId="1" xfId="0" applyNumberFormat="1" applyFont="1" applyBorder="1"/>
    <xf numFmtId="0" fontId="8" fillId="0" borderId="8" xfId="10" applyFont="1" applyBorder="1" applyAlignment="1">
      <alignment horizontal="right" wrapText="1"/>
    </xf>
    <xf numFmtId="0" fontId="2" fillId="0" borderId="8" xfId="0" applyFont="1" applyBorder="1"/>
    <xf numFmtId="0" fontId="3" fillId="0" borderId="0" xfId="0" applyFont="1" applyAlignment="1">
      <alignment horizontal="left" wrapText="1"/>
    </xf>
    <xf numFmtId="0" fontId="11" fillId="0" borderId="0" xfId="11" applyFont="1" applyAlignment="1">
      <alignment horizontal="center"/>
    </xf>
    <xf numFmtId="0" fontId="11" fillId="0" borderId="0" xfId="7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1" fontId="8" fillId="0" borderId="0" xfId="5" applyNumberFormat="1" applyFont="1" applyAlignment="1">
      <alignment horizontal="right" wrapText="1"/>
    </xf>
    <xf numFmtId="168" fontId="0" fillId="0" borderId="0" xfId="0" applyNumberFormat="1"/>
    <xf numFmtId="168" fontId="2" fillId="0" borderId="0" xfId="0" applyNumberFormat="1" applyFont="1"/>
    <xf numFmtId="41" fontId="3" fillId="0" borderId="1" xfId="0" applyNumberFormat="1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9" fillId="0" borderId="0" xfId="2"/>
    <xf numFmtId="0" fontId="4" fillId="0" borderId="1" xfId="9" applyBorder="1" applyAlignment="1">
      <alignment wrapText="1"/>
    </xf>
    <xf numFmtId="0" fontId="4" fillId="0" borderId="0" xfId="7"/>
    <xf numFmtId="41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6" xfId="2" applyFont="1" applyBorder="1" applyAlignment="1">
      <alignment wrapText="1"/>
    </xf>
    <xf numFmtId="0" fontId="4" fillId="0" borderId="0" xfId="2" applyFont="1" applyAlignment="1">
      <alignment wrapText="1"/>
    </xf>
    <xf numFmtId="0" fontId="4" fillId="0" borderId="6" xfId="2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9" fontId="3" fillId="0" borderId="0" xfId="4" applyFont="1" applyFill="1" applyBorder="1" applyAlignment="1">
      <alignment horizontal="center"/>
    </xf>
    <xf numFmtId="165" fontId="2" fillId="0" borderId="0" xfId="4" applyNumberFormat="1" applyFont="1" applyFill="1" applyBorder="1"/>
    <xf numFmtId="0" fontId="5" fillId="0" borderId="1" xfId="1" applyFont="1" applyBorder="1" applyAlignment="1">
      <alignment horizontal="center" vertical="center"/>
    </xf>
    <xf numFmtId="0" fontId="14" fillId="0" borderId="0" xfId="0" applyFont="1"/>
    <xf numFmtId="0" fontId="5" fillId="0" borderId="1" xfId="3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0" fontId="1" fillId="0" borderId="0" xfId="8"/>
    <xf numFmtId="0" fontId="15" fillId="4" borderId="9" xfId="0" applyFont="1" applyFill="1" applyBorder="1"/>
    <xf numFmtId="0" fontId="0" fillId="0" borderId="0" xfId="0" applyAlignment="1">
      <alignment horizontal="left"/>
    </xf>
    <xf numFmtId="0" fontId="4" fillId="0" borderId="10" xfId="5" applyBorder="1" applyAlignment="1">
      <alignment wrapText="1"/>
    </xf>
    <xf numFmtId="0" fontId="15" fillId="0" borderId="0" xfId="0" applyFont="1"/>
    <xf numFmtId="41" fontId="8" fillId="0" borderId="1" xfId="6" applyNumberFormat="1" applyFont="1" applyBorder="1" applyAlignment="1">
      <alignment horizontal="right" wrapText="1"/>
    </xf>
    <xf numFmtId="41" fontId="0" fillId="0" borderId="0" xfId="0" applyNumberFormat="1"/>
    <xf numFmtId="0" fontId="0" fillId="3" borderId="0" xfId="0" applyFill="1"/>
    <xf numFmtId="0" fontId="16" fillId="3" borderId="0" xfId="0" applyFont="1" applyFill="1"/>
    <xf numFmtId="3" fontId="16" fillId="3" borderId="0" xfId="0" applyNumberFormat="1" applyFont="1" applyFill="1"/>
    <xf numFmtId="0" fontId="16" fillId="3" borderId="0" xfId="5" applyFont="1" applyFill="1" applyAlignment="1">
      <alignment wrapText="1"/>
    </xf>
    <xf numFmtId="41" fontId="16" fillId="3" borderId="0" xfId="0" applyNumberFormat="1" applyFont="1" applyFill="1"/>
    <xf numFmtId="0" fontId="16" fillId="3" borderId="0" xfId="5" applyFont="1" applyFill="1" applyAlignment="1">
      <alignment horizontal="left" wrapText="1"/>
    </xf>
    <xf numFmtId="0" fontId="17" fillId="3" borderId="0" xfId="0" applyFont="1" applyFill="1"/>
    <xf numFmtId="0" fontId="18" fillId="5" borderId="0" xfId="0" applyFont="1" applyFill="1"/>
    <xf numFmtId="0" fontId="17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8" fillId="5" borderId="0" xfId="0" applyFont="1" applyFill="1" applyAlignment="1">
      <alignment horizontal="left"/>
    </xf>
    <xf numFmtId="0" fontId="16" fillId="0" borderId="0" xfId="0" applyFont="1"/>
    <xf numFmtId="0" fontId="16" fillId="3" borderId="0" xfId="0" applyFont="1" applyFill="1" applyAlignment="1">
      <alignment horizontal="center"/>
    </xf>
    <xf numFmtId="41" fontId="17" fillId="3" borderId="0" xfId="0" applyNumberFormat="1" applyFont="1" applyFill="1"/>
    <xf numFmtId="165" fontId="16" fillId="3" borderId="0" xfId="4" applyNumberFormat="1" applyFont="1" applyFill="1" applyBorder="1"/>
    <xf numFmtId="0" fontId="17" fillId="3" borderId="0" xfId="3" applyFont="1" applyFill="1" applyAlignment="1">
      <alignment horizontal="center"/>
    </xf>
    <xf numFmtId="3" fontId="16" fillId="0" borderId="0" xfId="0" applyNumberFormat="1" applyFont="1"/>
    <xf numFmtId="0" fontId="16" fillId="3" borderId="0" xfId="3" applyFont="1" applyFill="1" applyAlignment="1">
      <alignment horizontal="left" wrapText="1"/>
    </xf>
    <xf numFmtId="0" fontId="17" fillId="3" borderId="0" xfId="0" applyFont="1" applyFill="1" applyAlignment="1">
      <alignment horizontal="center" vertical="center" wrapText="1"/>
    </xf>
    <xf numFmtId="0" fontId="19" fillId="3" borderId="0" xfId="11" applyFont="1" applyFill="1" applyAlignment="1">
      <alignment horizontal="center"/>
    </xf>
    <xf numFmtId="165" fontId="16" fillId="3" borderId="0" xfId="0" applyNumberFormat="1" applyFont="1" applyFill="1"/>
    <xf numFmtId="9" fontId="16" fillId="3" borderId="0" xfId="0" applyNumberFormat="1" applyFont="1" applyFill="1"/>
    <xf numFmtId="9" fontId="16" fillId="3" borderId="0" xfId="4" applyFont="1" applyFill="1" applyBorder="1"/>
    <xf numFmtId="9" fontId="17" fillId="3" borderId="0" xfId="4" applyFont="1" applyFill="1" applyBorder="1"/>
    <xf numFmtId="3" fontId="16" fillId="3" borderId="0" xfId="0" applyNumberFormat="1" applyFont="1" applyFill="1" applyAlignment="1">
      <alignment horizontal="center"/>
    </xf>
    <xf numFmtId="0" fontId="20" fillId="3" borderId="0" xfId="2" applyFont="1" applyFill="1"/>
    <xf numFmtId="0" fontId="16" fillId="3" borderId="0" xfId="0" applyFont="1" applyFill="1" applyAlignment="1">
      <alignment horizontal="center" vertical="center" wrapText="1"/>
    </xf>
    <xf numFmtId="4" fontId="16" fillId="3" borderId="0" xfId="4" applyNumberFormat="1" applyFont="1" applyFill="1" applyBorder="1"/>
    <xf numFmtId="2" fontId="16" fillId="3" borderId="0" xfId="4" applyNumberFormat="1" applyFont="1" applyFill="1" applyBorder="1"/>
    <xf numFmtId="0" fontId="16" fillId="3" borderId="0" xfId="0" applyFont="1" applyFill="1" applyAlignment="1">
      <alignment horizontal="left" wrapText="1"/>
    </xf>
    <xf numFmtId="2" fontId="16" fillId="3" borderId="0" xfId="0" applyNumberFormat="1" applyFont="1" applyFill="1"/>
    <xf numFmtId="0" fontId="17" fillId="3" borderId="0" xfId="0" applyFont="1" applyFill="1" applyAlignment="1">
      <alignment horizontal="left"/>
    </xf>
    <xf numFmtId="0" fontId="16" fillId="3" borderId="0" xfId="2" applyFont="1" applyFill="1" applyAlignment="1">
      <alignment wrapText="1"/>
    </xf>
    <xf numFmtId="0" fontId="21" fillId="3" borderId="0" xfId="0" applyFont="1" applyFill="1" applyAlignment="1">
      <alignment horizontal="center" wrapText="1"/>
    </xf>
    <xf numFmtId="0" fontId="16" fillId="3" borderId="0" xfId="7" applyFont="1" applyFill="1"/>
    <xf numFmtId="164" fontId="16" fillId="3" borderId="0" xfId="0" applyNumberFormat="1" applyFont="1" applyFill="1"/>
    <xf numFmtId="1" fontId="16" fillId="3" borderId="0" xfId="0" applyNumberFormat="1" applyFont="1" applyFill="1"/>
    <xf numFmtId="3" fontId="17" fillId="3" borderId="0" xfId="0" applyNumberFormat="1" applyFont="1" applyFill="1"/>
    <xf numFmtId="10" fontId="16" fillId="3" borderId="0" xfId="0" applyNumberFormat="1" applyFont="1" applyFill="1"/>
    <xf numFmtId="10" fontId="17" fillId="3" borderId="0" xfId="0" applyNumberFormat="1" applyFont="1" applyFill="1" applyAlignment="1">
      <alignment horizontal="center"/>
    </xf>
    <xf numFmtId="0" fontId="17" fillId="3" borderId="0" xfId="1" applyFont="1" applyFill="1" applyAlignment="1">
      <alignment horizontal="center" vertical="center"/>
    </xf>
    <xf numFmtId="165" fontId="16" fillId="3" borderId="0" xfId="4" applyNumberFormat="1" applyFont="1" applyFill="1" applyBorder="1" applyAlignment="1">
      <alignment horizontal="center"/>
    </xf>
    <xf numFmtId="165" fontId="17" fillId="3" borderId="0" xfId="4" applyNumberFormat="1" applyFont="1" applyFill="1" applyBorder="1" applyAlignment="1">
      <alignment horizontal="center"/>
    </xf>
    <xf numFmtId="10" fontId="17" fillId="3" borderId="0" xfId="0" applyNumberFormat="1" applyFont="1" applyFill="1"/>
    <xf numFmtId="0" fontId="22" fillId="0" borderId="0" xfId="0" applyFont="1" applyAlignment="1">
      <alignment horizontal="center" vertical="center" readingOrder="1"/>
    </xf>
    <xf numFmtId="0" fontId="23" fillId="0" borderId="0" xfId="0" applyFont="1" applyAlignment="1">
      <alignment horizontal="center" vertical="center" readingOrder="1"/>
    </xf>
    <xf numFmtId="41" fontId="16" fillId="0" borderId="0" xfId="0" applyNumberFormat="1" applyFont="1"/>
    <xf numFmtId="0" fontId="24" fillId="0" borderId="0" xfId="0" applyFont="1" applyAlignment="1">
      <alignment horizontal="center" vertical="center" readingOrder="1"/>
    </xf>
    <xf numFmtId="0" fontId="25" fillId="0" borderId="0" xfId="0" applyFont="1" applyAlignment="1">
      <alignment horizontal="center" vertical="center" readingOrder="1"/>
    </xf>
    <xf numFmtId="0" fontId="24" fillId="0" borderId="0" xfId="0" applyFont="1" applyAlignment="1">
      <alignment horizontal="left" vertical="center" readingOrder="1"/>
    </xf>
    <xf numFmtId="0" fontId="26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5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2">
    <cellStyle name="Normal" xfId="0" builtinId="0"/>
    <cellStyle name="Normal 2" xfId="8" xr:uid="{00000000-0005-0000-0000-000001000000}"/>
    <cellStyle name="Normal_CUADRO 2.1" xfId="5" xr:uid="{00000000-0005-0000-0000-000002000000}"/>
    <cellStyle name="Normal_CUADRO 2.4" xfId="6" xr:uid="{00000000-0005-0000-0000-000003000000}"/>
    <cellStyle name="Normal_CUADRO 2.5" xfId="7" xr:uid="{00000000-0005-0000-0000-000004000000}"/>
    <cellStyle name="Normal_CUADRO 2.5_1" xfId="11" xr:uid="{00000000-0005-0000-0000-000005000000}"/>
    <cellStyle name="Normal_CUADRO 2.6" xfId="10" xr:uid="{00000000-0005-0000-0000-000006000000}"/>
    <cellStyle name="Normal_CUADRO 2.6_1" xfId="9" xr:uid="{00000000-0005-0000-0000-000007000000}"/>
    <cellStyle name="Normal_Hoja1" xfId="1" xr:uid="{00000000-0005-0000-0000-000008000000}"/>
    <cellStyle name="Normal_Hoja1_1" xfId="2" xr:uid="{00000000-0005-0000-0000-000009000000}"/>
    <cellStyle name="Normal_NAVES Y TRG" xfId="3" xr:uid="{00000000-0005-0000-0000-00000A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695876288659793"/>
          <c:y val="0.13450318002097841"/>
          <c:w val="0.87500000000000633"/>
          <c:h val="0.7309955435922800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tIns="91440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GRAFICO1!$B$3:$B$14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GRAFICO1!$C$3:$C$14</c:f>
              <c:numCache>
                <c:formatCode>#,##0</c:formatCode>
                <c:ptCount val="12"/>
                <c:pt idx="0">
                  <c:v>634</c:v>
                </c:pt>
                <c:pt idx="1">
                  <c:v>700</c:v>
                </c:pt>
                <c:pt idx="2">
                  <c:v>700</c:v>
                </c:pt>
                <c:pt idx="3">
                  <c:v>570</c:v>
                </c:pt>
                <c:pt idx="4">
                  <c:v>590</c:v>
                </c:pt>
                <c:pt idx="5">
                  <c:v>606</c:v>
                </c:pt>
                <c:pt idx="6">
                  <c:v>609</c:v>
                </c:pt>
                <c:pt idx="7">
                  <c:v>628</c:v>
                </c:pt>
                <c:pt idx="8">
                  <c:v>614</c:v>
                </c:pt>
                <c:pt idx="9">
                  <c:v>649</c:v>
                </c:pt>
                <c:pt idx="10">
                  <c:v>649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B-4C83-A7C3-4A548D1C83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287224832"/>
        <c:axId val="287731648"/>
        <c:axId val="0"/>
      </c:bar3DChart>
      <c:catAx>
        <c:axId val="28722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Mes</a:t>
                </a:r>
              </a:p>
            </c:rich>
          </c:tx>
          <c:layout>
            <c:manualLayout>
              <c:xMode val="edge"/>
              <c:yMode val="edge"/>
              <c:x val="0.52319587628866782"/>
              <c:y val="0.92592768855021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7731648"/>
        <c:crosses val="autoZero"/>
        <c:auto val="1"/>
        <c:lblAlgn val="ctr"/>
        <c:lblOffset val="100"/>
        <c:noMultiLvlLbl val="0"/>
      </c:catAx>
      <c:valAx>
        <c:axId val="287731648"/>
        <c:scaling>
          <c:orientation val="minMax"/>
          <c:max val="8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Número</a:t>
                </a:r>
                <a:r>
                  <a:rPr lang="en-US" baseline="0"/>
                  <a:t> de naves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0618556701030927E-2"/>
              <c:y val="0.374269718319248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7224832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TRG DE NAVES RECALADAS A PUERTOS NACIONALES
AÑO 2011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FF">
                    <a:gamma/>
                    <a:shade val="46275"/>
                    <a:invGamma/>
                  </a:srgbClr>
                </a:gs>
                <a:gs pos="50000">
                  <a:srgbClr val="99CCFF"/>
                </a:gs>
                <a:gs pos="100000">
                  <a:srgbClr val="99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GRAFICO1!$B$3:$B$14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GRAFICO1!#REF!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1-4291-9307-0553A28B62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7225856"/>
        <c:axId val="287733376"/>
      </c:barChart>
      <c:catAx>
        <c:axId val="28722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773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7733376"/>
        <c:scaling>
          <c:orientation val="minMax"/>
          <c:max val="25000000"/>
        </c:scaling>
        <c:delete val="0"/>
        <c:axPos val="l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7225856"/>
        <c:crosses val="autoZero"/>
        <c:crossBetween val="between"/>
        <c:majorUnit val="25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71512852928782"/>
          <c:y val="0.13872857932559424"/>
          <c:w val="0.8752633796881587"/>
          <c:h val="0.710983996763601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GRAFICO2!$B$2:$B$28</c:f>
              <c:strCache>
                <c:ptCount val="27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HUA</c:v>
                </c:pt>
                <c:pt idx="9">
                  <c:v>HRO</c:v>
                </c:pt>
                <c:pt idx="10">
                  <c:v>COQ</c:v>
                </c:pt>
                <c:pt idx="11">
                  <c:v>LOS</c:v>
                </c:pt>
                <c:pt idx="12">
                  <c:v>QUI</c:v>
                </c:pt>
                <c:pt idx="13">
                  <c:v>VAL</c:v>
                </c:pt>
                <c:pt idx="14">
                  <c:v>SON</c:v>
                </c:pt>
                <c:pt idx="15">
                  <c:v>TAL</c:v>
                </c:pt>
                <c:pt idx="16">
                  <c:v>LIR</c:v>
                </c:pt>
                <c:pt idx="17">
                  <c:v>VIC</c:v>
                </c:pt>
                <c:pt idx="18">
                  <c:v>CRN</c:v>
                </c:pt>
                <c:pt idx="19">
                  <c:v>COR</c:v>
                </c:pt>
                <c:pt idx="20">
                  <c:v>PMO</c:v>
                </c:pt>
                <c:pt idx="21">
                  <c:v>CAB</c:v>
                </c:pt>
                <c:pt idx="22">
                  <c:v>QLL</c:v>
                </c:pt>
                <c:pt idx="23">
                  <c:v>CHB</c:v>
                </c:pt>
                <c:pt idx="24">
                  <c:v>NAT</c:v>
                </c:pt>
                <c:pt idx="25">
                  <c:v>PAR</c:v>
                </c:pt>
                <c:pt idx="26">
                  <c:v>WIL</c:v>
                </c:pt>
              </c:strCache>
            </c:strRef>
          </c:cat>
          <c:val>
            <c:numRef>
              <c:f>GRAFICO2!$C$2:$C$28</c:f>
              <c:numCache>
                <c:formatCode>_(* #,##0_);_(* \(#,##0\);_(* "-"_);_(@_)</c:formatCode>
                <c:ptCount val="27"/>
                <c:pt idx="0">
                  <c:v>390</c:v>
                </c:pt>
                <c:pt idx="1">
                  <c:v>454</c:v>
                </c:pt>
                <c:pt idx="2">
                  <c:v>287</c:v>
                </c:pt>
                <c:pt idx="3">
                  <c:v>56</c:v>
                </c:pt>
                <c:pt idx="4">
                  <c:v>978</c:v>
                </c:pt>
                <c:pt idx="5">
                  <c:v>370</c:v>
                </c:pt>
                <c:pt idx="6">
                  <c:v>77</c:v>
                </c:pt>
                <c:pt idx="7">
                  <c:v>212</c:v>
                </c:pt>
                <c:pt idx="8">
                  <c:v>87</c:v>
                </c:pt>
                <c:pt idx="9">
                  <c:v>7</c:v>
                </c:pt>
                <c:pt idx="10">
                  <c:v>215</c:v>
                </c:pt>
                <c:pt idx="11">
                  <c:v>40</c:v>
                </c:pt>
                <c:pt idx="12">
                  <c:v>820</c:v>
                </c:pt>
                <c:pt idx="13">
                  <c:v>586</c:v>
                </c:pt>
                <c:pt idx="14">
                  <c:v>1047</c:v>
                </c:pt>
                <c:pt idx="15">
                  <c:v>118</c:v>
                </c:pt>
                <c:pt idx="16">
                  <c:v>259</c:v>
                </c:pt>
                <c:pt idx="17">
                  <c:v>590</c:v>
                </c:pt>
                <c:pt idx="18">
                  <c:v>309</c:v>
                </c:pt>
                <c:pt idx="19">
                  <c:v>14</c:v>
                </c:pt>
                <c:pt idx="20">
                  <c:v>158</c:v>
                </c:pt>
                <c:pt idx="21">
                  <c:v>76</c:v>
                </c:pt>
                <c:pt idx="22" formatCode="General">
                  <c:v>7</c:v>
                </c:pt>
                <c:pt idx="23">
                  <c:v>67</c:v>
                </c:pt>
                <c:pt idx="24">
                  <c:v>15</c:v>
                </c:pt>
                <c:pt idx="25">
                  <c:v>349</c:v>
                </c:pt>
                <c:pt idx="2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C-460A-B784-DDFA9F838C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box"/>
        <c:axId val="286111232"/>
        <c:axId val="287735104"/>
        <c:axId val="0"/>
      </c:bar3DChart>
      <c:catAx>
        <c:axId val="28611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Autoridad Marítima</a:t>
                </a:r>
              </a:p>
            </c:rich>
          </c:tx>
          <c:layout>
            <c:manualLayout>
              <c:xMode val="edge"/>
              <c:yMode val="edge"/>
              <c:x val="0.39148756847871946"/>
              <c:y val="0.933701919100908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7735104"/>
        <c:crosses val="autoZero"/>
        <c:auto val="1"/>
        <c:lblAlgn val="ctr"/>
        <c:lblOffset val="100"/>
        <c:noMultiLvlLbl val="0"/>
      </c:catAx>
      <c:valAx>
        <c:axId val="28773510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Número</a:t>
                </a:r>
                <a:r>
                  <a:rPr lang="en-US" baseline="0"/>
                  <a:t> de naves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0227560050568902E-2"/>
              <c:y val="0.358382177230440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6111232"/>
        <c:crosses val="autoZero"/>
        <c:crossBetween val="between"/>
        <c:majorUnit val="200"/>
        <c:minorUnit val="20"/>
      </c:valAx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NÚMERO DE NAVES RECALADAS A PUERTOS NACIONALES
AÑO 2011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0000FF">
                    <a:gamma/>
                    <a:shade val="46275"/>
                    <a:invGamma/>
                  </a:srgbClr>
                </a:gs>
                <a:gs pos="50000">
                  <a:srgbClr val="0000FF"/>
                </a:gs>
                <a:gs pos="100000">
                  <a:srgbClr val="0000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GRAFICO1!$B$3:$B$14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GRAFICO1!$C$3:$C$14</c:f>
              <c:numCache>
                <c:formatCode>#,##0</c:formatCode>
                <c:ptCount val="12"/>
                <c:pt idx="0">
                  <c:v>634</c:v>
                </c:pt>
                <c:pt idx="1">
                  <c:v>700</c:v>
                </c:pt>
                <c:pt idx="2">
                  <c:v>700</c:v>
                </c:pt>
                <c:pt idx="3">
                  <c:v>570</c:v>
                </c:pt>
                <c:pt idx="4">
                  <c:v>590</c:v>
                </c:pt>
                <c:pt idx="5">
                  <c:v>606</c:v>
                </c:pt>
                <c:pt idx="6">
                  <c:v>609</c:v>
                </c:pt>
                <c:pt idx="7">
                  <c:v>628</c:v>
                </c:pt>
                <c:pt idx="8">
                  <c:v>614</c:v>
                </c:pt>
                <c:pt idx="9">
                  <c:v>649</c:v>
                </c:pt>
                <c:pt idx="10">
                  <c:v>649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E-4EA6-BDFE-CBEB0CBABE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9124864"/>
        <c:axId val="288753344"/>
      </c:barChart>
      <c:catAx>
        <c:axId val="28912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875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753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NÚMERO DE NAVES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9124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3299232736572891"/>
          <c:y val="0.18264860728025434"/>
          <c:w val="0.84910485933503865"/>
          <c:h val="0.678408966002537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lIns="182880" tIns="0" rIns="182880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GRAFICO3!$B$4:$B$15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GRAFICO3!$C$4:$C$15</c:f>
              <c:numCache>
                <c:formatCode>#,##0</c:formatCode>
                <c:ptCount val="12"/>
                <c:pt idx="0">
                  <c:v>22695807.5</c:v>
                </c:pt>
                <c:pt idx="1">
                  <c:v>24947772.73</c:v>
                </c:pt>
                <c:pt idx="2">
                  <c:v>25146481.920000002</c:v>
                </c:pt>
                <c:pt idx="3">
                  <c:v>21377542</c:v>
                </c:pt>
                <c:pt idx="4">
                  <c:v>23267619.73</c:v>
                </c:pt>
                <c:pt idx="5">
                  <c:v>24236778.800000001</c:v>
                </c:pt>
                <c:pt idx="6">
                  <c:v>24620535.25</c:v>
                </c:pt>
                <c:pt idx="7">
                  <c:v>24500228.940000001</c:v>
                </c:pt>
                <c:pt idx="8">
                  <c:v>24165960.920000002</c:v>
                </c:pt>
                <c:pt idx="9">
                  <c:v>24541492.48</c:v>
                </c:pt>
                <c:pt idx="10">
                  <c:v>25322994.48</c:v>
                </c:pt>
                <c:pt idx="11">
                  <c:v>26147554.73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D-4AC7-B062-BEC6A354FB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287226368"/>
        <c:axId val="288755072"/>
        <c:axId val="0"/>
      </c:bar3DChart>
      <c:catAx>
        <c:axId val="28722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Mes</a:t>
                </a:r>
              </a:p>
            </c:rich>
          </c:tx>
          <c:layout>
            <c:manualLayout>
              <c:xMode val="edge"/>
              <c:yMode val="edge"/>
              <c:x val="0.53580562659848052"/>
              <c:y val="0.92367994327906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8755072"/>
        <c:crosses val="autoZero"/>
        <c:auto val="1"/>
        <c:lblAlgn val="ctr"/>
        <c:lblOffset val="100"/>
        <c:noMultiLvlLbl val="0"/>
      </c:catAx>
      <c:valAx>
        <c:axId val="288755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Arqueo</a:t>
                </a:r>
                <a:r>
                  <a:rPr lang="en-US" baseline="0"/>
                  <a:t> Bruto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3938618925832207E-3"/>
              <c:y val="0.485323360027983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7226368"/>
        <c:crosses val="autoZero"/>
        <c:crossBetween val="between"/>
      </c:valAx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5318784766795041"/>
          <c:y val="0.25403530874430169"/>
          <c:w val="0.83654257595207526"/>
          <c:h val="0.5691234700925542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GRAFICO4!$B$2:$B$28</c:f>
              <c:strCache>
                <c:ptCount val="27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HRO</c:v>
                </c:pt>
                <c:pt idx="9">
                  <c:v>HUA</c:v>
                </c:pt>
                <c:pt idx="10">
                  <c:v>COQ</c:v>
                </c:pt>
                <c:pt idx="11">
                  <c:v>LOS</c:v>
                </c:pt>
                <c:pt idx="12">
                  <c:v>QUI</c:v>
                </c:pt>
                <c:pt idx="13">
                  <c:v>VAL</c:v>
                </c:pt>
                <c:pt idx="14">
                  <c:v>SNO</c:v>
                </c:pt>
                <c:pt idx="15">
                  <c:v>LIR</c:v>
                </c:pt>
                <c:pt idx="16">
                  <c:v>TAL</c:v>
                </c:pt>
                <c:pt idx="17">
                  <c:v>VIC</c:v>
                </c:pt>
                <c:pt idx="18">
                  <c:v>CRN</c:v>
                </c:pt>
                <c:pt idx="19">
                  <c:v>VLD</c:v>
                </c:pt>
                <c:pt idx="20">
                  <c:v>COR</c:v>
                </c:pt>
                <c:pt idx="21">
                  <c:v>PMO</c:v>
                </c:pt>
                <c:pt idx="22">
                  <c:v>CAB</c:v>
                </c:pt>
                <c:pt idx="23">
                  <c:v>CHB</c:v>
                </c:pt>
                <c:pt idx="24">
                  <c:v>NAT</c:v>
                </c:pt>
                <c:pt idx="25">
                  <c:v>PAR</c:v>
                </c:pt>
                <c:pt idx="26">
                  <c:v>WIL</c:v>
                </c:pt>
              </c:strCache>
            </c:strRef>
          </c:cat>
          <c:val>
            <c:numRef>
              <c:f>GRAFICO4!$C$2:$C$28</c:f>
              <c:numCache>
                <c:formatCode>_(* #,##0_);_(* \(#,##0\);_(* "-"_);_(@_)</c:formatCode>
                <c:ptCount val="27"/>
                <c:pt idx="0">
                  <c:v>9198912</c:v>
                </c:pt>
                <c:pt idx="1">
                  <c:v>20030747</c:v>
                </c:pt>
                <c:pt idx="2">
                  <c:v>10611385</c:v>
                </c:pt>
                <c:pt idx="3">
                  <c:v>2023750</c:v>
                </c:pt>
                <c:pt idx="4">
                  <c:v>33501337</c:v>
                </c:pt>
                <c:pt idx="5">
                  <c:v>11547270</c:v>
                </c:pt>
                <c:pt idx="6">
                  <c:v>1631009</c:v>
                </c:pt>
                <c:pt idx="7">
                  <c:v>9978202</c:v>
                </c:pt>
                <c:pt idx="8">
                  <c:v>32480</c:v>
                </c:pt>
                <c:pt idx="9">
                  <c:v>5942000</c:v>
                </c:pt>
                <c:pt idx="10">
                  <c:v>7809027</c:v>
                </c:pt>
                <c:pt idx="11">
                  <c:v>1372460</c:v>
                </c:pt>
                <c:pt idx="12">
                  <c:v>29085708</c:v>
                </c:pt>
                <c:pt idx="13">
                  <c:v>29834830.960000001</c:v>
                </c:pt>
                <c:pt idx="14">
                  <c:v>51757947</c:v>
                </c:pt>
                <c:pt idx="15">
                  <c:v>1211627</c:v>
                </c:pt>
                <c:pt idx="16">
                  <c:v>12527314</c:v>
                </c:pt>
                <c:pt idx="17">
                  <c:v>23228031</c:v>
                </c:pt>
                <c:pt idx="18">
                  <c:v>23969401</c:v>
                </c:pt>
                <c:pt idx="19">
                  <c:v>2551</c:v>
                </c:pt>
                <c:pt idx="20">
                  <c:v>791915</c:v>
                </c:pt>
                <c:pt idx="21">
                  <c:v>2361751.0700000003</c:v>
                </c:pt>
                <c:pt idx="22">
                  <c:v>3648391</c:v>
                </c:pt>
                <c:pt idx="23">
                  <c:v>610412</c:v>
                </c:pt>
                <c:pt idx="24">
                  <c:v>197647</c:v>
                </c:pt>
                <c:pt idx="25">
                  <c:v>5037153.0299999993</c:v>
                </c:pt>
                <c:pt idx="26">
                  <c:v>228742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3-4B15-80D6-9D3B52925F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258341376"/>
        <c:axId val="288756800"/>
        <c:axId val="0"/>
      </c:bar3DChart>
      <c:catAx>
        <c:axId val="25834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Autoridad Marítima</a:t>
                </a:r>
              </a:p>
            </c:rich>
          </c:tx>
          <c:layout>
            <c:manualLayout>
              <c:xMode val="edge"/>
              <c:yMode val="edge"/>
              <c:x val="0.45956354300385138"/>
              <c:y val="0.90526404199474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8756800"/>
        <c:crossesAt val="0"/>
        <c:auto val="1"/>
        <c:lblAlgn val="ctr"/>
        <c:lblOffset val="100"/>
        <c:noMultiLvlLbl val="0"/>
      </c:catAx>
      <c:valAx>
        <c:axId val="288756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Arqueo</a:t>
                </a:r>
                <a:r>
                  <a:rPr lang="en-US" baseline="0"/>
                  <a:t> Bruto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69576379974325E-2"/>
              <c:y val="0.46315837084536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58341376"/>
        <c:crosses val="autoZero"/>
        <c:crossBetween val="between"/>
      </c:valAx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8624125787083846E-2"/>
          <c:y val="0.1790672319806178"/>
          <c:w val="0.89803493672435053"/>
          <c:h val="0.655149429023060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GRAFICO5!$C$2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0070C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GRAFICO5!$B$3:$B$14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GRAFICO5!$C$3:$C$14</c:f>
              <c:numCache>
                <c:formatCode>General</c:formatCode>
                <c:ptCount val="12"/>
                <c:pt idx="0">
                  <c:v>101</c:v>
                </c:pt>
                <c:pt idx="1">
                  <c:v>107</c:v>
                </c:pt>
                <c:pt idx="2">
                  <c:v>122</c:v>
                </c:pt>
                <c:pt idx="3">
                  <c:v>94</c:v>
                </c:pt>
                <c:pt idx="4">
                  <c:v>102</c:v>
                </c:pt>
                <c:pt idx="5">
                  <c:v>77</c:v>
                </c:pt>
                <c:pt idx="6">
                  <c:v>91</c:v>
                </c:pt>
                <c:pt idx="7">
                  <c:v>112</c:v>
                </c:pt>
                <c:pt idx="8">
                  <c:v>111</c:v>
                </c:pt>
                <c:pt idx="9">
                  <c:v>115</c:v>
                </c:pt>
                <c:pt idx="10">
                  <c:v>98</c:v>
                </c:pt>
                <c:pt idx="11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6-452E-A81F-81E98C9B9109}"/>
            </c:ext>
          </c:extLst>
        </c:ser>
        <c:ser>
          <c:idx val="1"/>
          <c:order val="1"/>
          <c:tx>
            <c:strRef>
              <c:f>GRAFICO5!$D$2</c:f>
              <c:strCache>
                <c:ptCount val="1"/>
                <c:pt idx="0">
                  <c:v>Extranjera</c:v>
                </c:pt>
              </c:strCache>
            </c:strRef>
          </c:tx>
          <c:spPr>
            <a:solidFill>
              <a:srgbClr val="00B05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GRAFICO5!$B$3:$B$14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GRAFICO5!$D$3:$D$14</c:f>
              <c:numCache>
                <c:formatCode>General</c:formatCode>
                <c:ptCount val="12"/>
                <c:pt idx="0" formatCode="_(* #,##0_);_(* \(#,##0\);_(* &quot;-&quot;_);_(@_)">
                  <c:v>533</c:v>
                </c:pt>
                <c:pt idx="1">
                  <c:v>593</c:v>
                </c:pt>
                <c:pt idx="2">
                  <c:v>578</c:v>
                </c:pt>
                <c:pt idx="3">
                  <c:v>476</c:v>
                </c:pt>
                <c:pt idx="4">
                  <c:v>488</c:v>
                </c:pt>
                <c:pt idx="5">
                  <c:v>529</c:v>
                </c:pt>
                <c:pt idx="6">
                  <c:v>518</c:v>
                </c:pt>
                <c:pt idx="7">
                  <c:v>516</c:v>
                </c:pt>
                <c:pt idx="8">
                  <c:v>503</c:v>
                </c:pt>
                <c:pt idx="9">
                  <c:v>534</c:v>
                </c:pt>
                <c:pt idx="10">
                  <c:v>551</c:v>
                </c:pt>
                <c:pt idx="11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6-452E-A81F-81E98C9B91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290129408"/>
        <c:axId val="289308672"/>
        <c:axId val="0"/>
      </c:bar3DChart>
      <c:catAx>
        <c:axId val="29012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Mes</a:t>
                </a:r>
              </a:p>
            </c:rich>
          </c:tx>
          <c:layout>
            <c:manualLayout>
              <c:xMode val="edge"/>
              <c:yMode val="edge"/>
              <c:x val="0.50614280975434756"/>
              <c:y val="0.89065409132166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9308672"/>
        <c:crosses val="autoZero"/>
        <c:auto val="1"/>
        <c:lblAlgn val="ctr"/>
        <c:lblOffset val="100"/>
        <c:noMultiLvlLbl val="0"/>
      </c:catAx>
      <c:valAx>
        <c:axId val="289308672"/>
        <c:scaling>
          <c:orientation val="minMax"/>
          <c:max val="600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Número</a:t>
                </a:r>
                <a:r>
                  <a:rPr lang="en-US" baseline="0"/>
                  <a:t> de faenas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425098271159365E-3"/>
              <c:y val="0.35978897946459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90129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52111517746496"/>
          <c:y val="0.94532790682854362"/>
          <c:w val="0.20223132620305459"/>
          <c:h val="5.467214144244239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424903722721449"/>
          <c:y val="0.12979901897335872"/>
          <c:w val="0.87804878048780965"/>
          <c:h val="0.70505121203283938"/>
        </c:manualLayout>
      </c:layout>
      <c:bar3D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solidFill>
              <a:srgbClr val="0070C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GRAFICO6!$B$2:$B$28</c:f>
              <c:strCache>
                <c:ptCount val="27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HUA</c:v>
                </c:pt>
                <c:pt idx="9">
                  <c:v>HRO</c:v>
                </c:pt>
                <c:pt idx="10">
                  <c:v>COQ</c:v>
                </c:pt>
                <c:pt idx="11">
                  <c:v>LOS</c:v>
                </c:pt>
                <c:pt idx="12">
                  <c:v>QUI</c:v>
                </c:pt>
                <c:pt idx="13">
                  <c:v>VAL</c:v>
                </c:pt>
                <c:pt idx="14">
                  <c:v>SNO</c:v>
                </c:pt>
                <c:pt idx="15">
                  <c:v>LIR</c:v>
                </c:pt>
                <c:pt idx="16">
                  <c:v>TAL</c:v>
                </c:pt>
                <c:pt idx="17">
                  <c:v>VIC</c:v>
                </c:pt>
                <c:pt idx="18">
                  <c:v>CRN</c:v>
                </c:pt>
                <c:pt idx="19">
                  <c:v>COR</c:v>
                </c:pt>
                <c:pt idx="20">
                  <c:v>PMO</c:v>
                </c:pt>
                <c:pt idx="21">
                  <c:v>CAB</c:v>
                </c:pt>
                <c:pt idx="22">
                  <c:v>QLL</c:v>
                </c:pt>
                <c:pt idx="23">
                  <c:v>CHB</c:v>
                </c:pt>
                <c:pt idx="24">
                  <c:v>NAT</c:v>
                </c:pt>
                <c:pt idx="25">
                  <c:v>PAR</c:v>
                </c:pt>
                <c:pt idx="26">
                  <c:v>WIL</c:v>
                </c:pt>
              </c:strCache>
            </c:strRef>
          </c:cat>
          <c:val>
            <c:numRef>
              <c:f>GRAFICO6!$C$2:$C$28</c:f>
              <c:numCache>
                <c:formatCode>#,##0</c:formatCode>
                <c:ptCount val="27"/>
                <c:pt idx="0">
                  <c:v>29</c:v>
                </c:pt>
                <c:pt idx="1">
                  <c:v>26</c:v>
                </c:pt>
                <c:pt idx="2">
                  <c:v>22</c:v>
                </c:pt>
                <c:pt idx="3">
                  <c:v>3</c:v>
                </c:pt>
                <c:pt idx="4">
                  <c:v>80</c:v>
                </c:pt>
                <c:pt idx="5">
                  <c:v>36</c:v>
                </c:pt>
                <c:pt idx="6">
                  <c:v>14</c:v>
                </c:pt>
                <c:pt idx="7">
                  <c:v>12</c:v>
                </c:pt>
                <c:pt idx="8">
                  <c:v>2</c:v>
                </c:pt>
                <c:pt idx="9">
                  <c:v>7</c:v>
                </c:pt>
                <c:pt idx="10">
                  <c:v>26</c:v>
                </c:pt>
                <c:pt idx="11">
                  <c:v>0</c:v>
                </c:pt>
                <c:pt idx="12">
                  <c:v>284</c:v>
                </c:pt>
                <c:pt idx="13">
                  <c:v>41</c:v>
                </c:pt>
                <c:pt idx="14">
                  <c:v>92</c:v>
                </c:pt>
                <c:pt idx="15">
                  <c:v>49</c:v>
                </c:pt>
                <c:pt idx="16">
                  <c:v>5</c:v>
                </c:pt>
                <c:pt idx="17">
                  <c:v>206</c:v>
                </c:pt>
                <c:pt idx="18">
                  <c:v>5</c:v>
                </c:pt>
                <c:pt idx="19">
                  <c:v>0</c:v>
                </c:pt>
                <c:pt idx="20">
                  <c:v>86</c:v>
                </c:pt>
                <c:pt idx="21">
                  <c:v>28</c:v>
                </c:pt>
                <c:pt idx="22">
                  <c:v>7</c:v>
                </c:pt>
                <c:pt idx="23">
                  <c:v>63</c:v>
                </c:pt>
                <c:pt idx="24">
                  <c:v>3</c:v>
                </c:pt>
                <c:pt idx="25">
                  <c:v>115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5-40C5-9C23-DA4C7879D2FE}"/>
            </c:ext>
          </c:extLst>
        </c:ser>
        <c:ser>
          <c:idx val="1"/>
          <c:order val="1"/>
          <c:tx>
            <c:v>EXTRANJERA</c:v>
          </c:tx>
          <c:spPr>
            <a:solidFill>
              <a:srgbClr val="00B05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GRAFICO6!$B$2:$B$28</c:f>
              <c:strCache>
                <c:ptCount val="27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HUA</c:v>
                </c:pt>
                <c:pt idx="9">
                  <c:v>HRO</c:v>
                </c:pt>
                <c:pt idx="10">
                  <c:v>COQ</c:v>
                </c:pt>
                <c:pt idx="11">
                  <c:v>LOS</c:v>
                </c:pt>
                <c:pt idx="12">
                  <c:v>QUI</c:v>
                </c:pt>
                <c:pt idx="13">
                  <c:v>VAL</c:v>
                </c:pt>
                <c:pt idx="14">
                  <c:v>SNO</c:v>
                </c:pt>
                <c:pt idx="15">
                  <c:v>LIR</c:v>
                </c:pt>
                <c:pt idx="16">
                  <c:v>TAL</c:v>
                </c:pt>
                <c:pt idx="17">
                  <c:v>VIC</c:v>
                </c:pt>
                <c:pt idx="18">
                  <c:v>CRN</c:v>
                </c:pt>
                <c:pt idx="19">
                  <c:v>COR</c:v>
                </c:pt>
                <c:pt idx="20">
                  <c:v>PMO</c:v>
                </c:pt>
                <c:pt idx="21">
                  <c:v>CAB</c:v>
                </c:pt>
                <c:pt idx="22">
                  <c:v>QLL</c:v>
                </c:pt>
                <c:pt idx="23">
                  <c:v>CHB</c:v>
                </c:pt>
                <c:pt idx="24">
                  <c:v>NAT</c:v>
                </c:pt>
                <c:pt idx="25">
                  <c:v>PAR</c:v>
                </c:pt>
                <c:pt idx="26">
                  <c:v>WIL</c:v>
                </c:pt>
              </c:strCache>
            </c:strRef>
          </c:cat>
          <c:val>
            <c:numRef>
              <c:f>GRAFICO6!$D$2:$D$28</c:f>
              <c:numCache>
                <c:formatCode>#,##0</c:formatCode>
                <c:ptCount val="27"/>
                <c:pt idx="0">
                  <c:v>361</c:v>
                </c:pt>
                <c:pt idx="1">
                  <c:v>428</c:v>
                </c:pt>
                <c:pt idx="2">
                  <c:v>265</c:v>
                </c:pt>
                <c:pt idx="3">
                  <c:v>53</c:v>
                </c:pt>
                <c:pt idx="4">
                  <c:v>898</c:v>
                </c:pt>
                <c:pt idx="5">
                  <c:v>334</c:v>
                </c:pt>
                <c:pt idx="6">
                  <c:v>63</c:v>
                </c:pt>
                <c:pt idx="7">
                  <c:v>200</c:v>
                </c:pt>
                <c:pt idx="8">
                  <c:v>85</c:v>
                </c:pt>
                <c:pt idx="9">
                  <c:v>0</c:v>
                </c:pt>
                <c:pt idx="10">
                  <c:v>189</c:v>
                </c:pt>
                <c:pt idx="11">
                  <c:v>40</c:v>
                </c:pt>
                <c:pt idx="12">
                  <c:v>536</c:v>
                </c:pt>
                <c:pt idx="13">
                  <c:v>545</c:v>
                </c:pt>
                <c:pt idx="14">
                  <c:v>955</c:v>
                </c:pt>
                <c:pt idx="15">
                  <c:v>69</c:v>
                </c:pt>
                <c:pt idx="16">
                  <c:v>254</c:v>
                </c:pt>
                <c:pt idx="17">
                  <c:v>384</c:v>
                </c:pt>
                <c:pt idx="18">
                  <c:v>304</c:v>
                </c:pt>
                <c:pt idx="19">
                  <c:v>14</c:v>
                </c:pt>
                <c:pt idx="20">
                  <c:v>72</c:v>
                </c:pt>
                <c:pt idx="21">
                  <c:v>48</c:v>
                </c:pt>
                <c:pt idx="22">
                  <c:v>0</c:v>
                </c:pt>
                <c:pt idx="23">
                  <c:v>4</c:v>
                </c:pt>
                <c:pt idx="24">
                  <c:v>12</c:v>
                </c:pt>
                <c:pt idx="25">
                  <c:v>234</c:v>
                </c:pt>
                <c:pt idx="2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5-40C5-9C23-DA4C7879D2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box"/>
        <c:axId val="288943104"/>
        <c:axId val="289310976"/>
        <c:axId val="0"/>
      </c:bar3DChart>
      <c:catAx>
        <c:axId val="28894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Autoridad Marítima</a:t>
                </a:r>
              </a:p>
            </c:rich>
          </c:tx>
          <c:layout>
            <c:manualLayout>
              <c:xMode val="edge"/>
              <c:yMode val="edge"/>
              <c:x val="0.44539568917521671"/>
              <c:y val="0.902642169728783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9310976"/>
        <c:crosses val="autoZero"/>
        <c:auto val="1"/>
        <c:lblAlgn val="ctr"/>
        <c:lblOffset val="100"/>
        <c:noMultiLvlLbl val="0"/>
      </c:catAx>
      <c:valAx>
        <c:axId val="289310976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Número de faenas</a:t>
                </a:r>
              </a:p>
            </c:rich>
          </c:tx>
          <c:layout>
            <c:manualLayout>
              <c:xMode val="edge"/>
              <c:yMode val="edge"/>
              <c:x val="6.2912802008335406E-2"/>
              <c:y val="0.353168977157987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8943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352366793311674"/>
          <c:y val="0.95488568979382626"/>
          <c:w val="0.14507293022239717"/>
          <c:h val="3.561291217243964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700501609325004"/>
          <c:y val="0.27879102949969087"/>
          <c:w val="0.71357575529789097"/>
          <c:h val="0.46626840563848437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3B3-4B0A-8F10-CDB600CDDE51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3B3-4B0A-8F10-CDB600CDDE5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3B3-4B0A-8F10-CDB600CDDE5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3B3-4B0A-8F10-CDB600CDDE5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3B3-4B0A-8F10-CDB600CDDE5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A3B3-4B0A-8F10-CDB600CDDE5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A3B3-4B0A-8F10-CDB600CDDE5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A3B3-4B0A-8F10-CDB600CDDE51}"/>
              </c:ext>
            </c:extLst>
          </c:dPt>
          <c:dLbls>
            <c:dLbl>
              <c:idx val="0"/>
              <c:layout>
                <c:manualLayout>
                  <c:x val="1.1790714812085483E-2"/>
                  <c:y val="-5.01882057716436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B3-4B0A-8F10-CDB600CDDE51}"/>
                </c:ext>
              </c:extLst>
            </c:dLbl>
            <c:dLbl>
              <c:idx val="1"/>
              <c:layout>
                <c:manualLayout>
                  <c:x val="2.9476787030213707E-3"/>
                  <c:y val="2.25846925972395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B3-4B0A-8F10-CDB600CDDE51}"/>
                </c:ext>
              </c:extLst>
            </c:dLbl>
            <c:dLbl>
              <c:idx val="2"/>
              <c:layout>
                <c:manualLayout>
                  <c:x val="-1.6212232866617538E-2"/>
                  <c:y val="2.76035131744040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B3-4B0A-8F10-CDB600CDDE51}"/>
                </c:ext>
              </c:extLst>
            </c:dLbl>
            <c:dLbl>
              <c:idx val="3"/>
              <c:layout>
                <c:manualLayout>
                  <c:x val="-1.4738393515106854E-2"/>
                  <c:y val="7.528230865746503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B3-4B0A-8F10-CDB600CDDE51}"/>
                </c:ext>
              </c:extLst>
            </c:dLbl>
            <c:dLbl>
              <c:idx val="4"/>
              <c:layout>
                <c:manualLayout>
                  <c:x val="-1.4738393515106854E-2"/>
                  <c:y val="-7.528230865746595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B3-4B0A-8F10-CDB600CDDE51}"/>
                </c:ext>
              </c:extLst>
            </c:dLbl>
            <c:dLbl>
              <c:idx val="5"/>
              <c:layout>
                <c:manualLayout>
                  <c:x val="-1.1790714812085483E-2"/>
                  <c:y val="-1.00376411543287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B3-4B0A-8F10-CDB600CDDE51}"/>
                </c:ext>
              </c:extLst>
            </c:dLbl>
            <c:dLbl>
              <c:idx val="6"/>
              <c:layout>
                <c:manualLayout>
                  <c:x val="3.8319823139277821E-2"/>
                  <c:y val="-8.28105395232120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B3-4B0A-8F10-CDB600CDDE51}"/>
                </c:ext>
              </c:extLst>
            </c:dLbl>
            <c:dLbl>
              <c:idx val="7"/>
              <c:layout>
                <c:manualLayout>
                  <c:x val="1.1790714812085483E-2"/>
                  <c:y val="-1.25470514429109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B3-4B0A-8F10-CDB600CDDE5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GRAFICO7!$B$3:$B$10</c:f>
              <c:strCache>
                <c:ptCount val="8"/>
                <c:pt idx="0">
                  <c:v>Portacontenedor</c:v>
                </c:pt>
                <c:pt idx="1">
                  <c:v>Granelero</c:v>
                </c:pt>
                <c:pt idx="2">
                  <c:v>Petrolero</c:v>
                </c:pt>
                <c:pt idx="3">
                  <c:v>Carga General</c:v>
                </c:pt>
                <c:pt idx="4">
                  <c:v>Tanque Quimiquero</c:v>
                </c:pt>
                <c:pt idx="5">
                  <c:v>Carga Rodada</c:v>
                </c:pt>
                <c:pt idx="6">
                  <c:v>Transporte Líquido Esp.</c:v>
                </c:pt>
                <c:pt idx="7">
                  <c:v>Otros</c:v>
                </c:pt>
              </c:strCache>
            </c:strRef>
          </c:cat>
          <c:val>
            <c:numRef>
              <c:f>GRAFICO7!$C$3:$C$10</c:f>
              <c:numCache>
                <c:formatCode>General</c:formatCode>
                <c:ptCount val="8"/>
                <c:pt idx="0">
                  <c:v>1809</c:v>
                </c:pt>
                <c:pt idx="1">
                  <c:v>1596</c:v>
                </c:pt>
                <c:pt idx="2">
                  <c:v>1232</c:v>
                </c:pt>
                <c:pt idx="3">
                  <c:v>960</c:v>
                </c:pt>
                <c:pt idx="4">
                  <c:v>777</c:v>
                </c:pt>
                <c:pt idx="5">
                  <c:v>240</c:v>
                </c:pt>
                <c:pt idx="6">
                  <c:v>197</c:v>
                </c:pt>
                <c:pt idx="7" formatCode="_(* #,##0_);_(* \(#,##0\);_(* &quot;-&quot;_);_(@_)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3B3-4B0A-8F10-CDB600CDDE5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PORCENTAJE DE NAVES RECALADAS A PUERTOS ANCIONALES POR TIPO DE NAVE AÑO 2011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AB-4FC5-913D-E70144406BC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5AB-4FC5-913D-E70144406BC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5AB-4FC5-913D-E70144406BC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5AB-4FC5-913D-E70144406BC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5AB-4FC5-913D-E70144406BC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5AB-4FC5-913D-E70144406BC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5AB-4FC5-913D-E70144406BC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AB-4FC5-913D-E70144406BC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AB-4FC5-913D-E70144406BC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AB-4FC5-913D-E70144406BC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AB-4FC5-913D-E70144406BC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AB-4FC5-913D-E70144406BC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AB-4FC5-913D-E70144406BC0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AB-4FC5-913D-E70144406BC0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AB-4FC5-913D-E70144406BC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GRAFICO7!$E$3:$E$10</c:f>
              <c:numCache>
                <c:formatCode>0.0%</c:formatCode>
                <c:ptCount val="8"/>
                <c:pt idx="0">
                  <c:v>0.23727701993704092</c:v>
                </c:pt>
                <c:pt idx="1">
                  <c:v>0.44661594963273871</c:v>
                </c:pt>
                <c:pt idx="2">
                  <c:v>0.60821091290661067</c:v>
                </c:pt>
                <c:pt idx="3">
                  <c:v>0.73412906610703033</c:v>
                </c:pt>
                <c:pt idx="4">
                  <c:v>0.83604407135362002</c:v>
                </c:pt>
                <c:pt idx="5">
                  <c:v>0.86752360965372499</c:v>
                </c:pt>
                <c:pt idx="6">
                  <c:v>0.89336306400839449</c:v>
                </c:pt>
                <c:pt idx="7">
                  <c:v>1</c:v>
                </c:pt>
              </c:numCache>
            </c:numRef>
          </c:cat>
          <c:val>
            <c:numRef>
              <c:f>GRAFICO7!$F$3:$F$10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F-B5AB-4FC5-913D-E70144406BC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0772104607817"/>
          <c:y val="0.14708297411728644"/>
          <c:w val="0.81471519304361772"/>
          <c:h val="0.692104527080100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GRAFICO8!$B$3:$B$16</c:f>
              <c:strCache>
                <c:ptCount val="14"/>
                <c:pt idx="0">
                  <c:v>PTC</c:v>
                </c:pt>
                <c:pt idx="1">
                  <c:v>GRA</c:v>
                </c:pt>
                <c:pt idx="2">
                  <c:v>PET</c:v>
                </c:pt>
                <c:pt idx="3">
                  <c:v>GRL</c:v>
                </c:pt>
                <c:pt idx="4">
                  <c:v>QUI</c:v>
                </c:pt>
                <c:pt idx="5">
                  <c:v>CRD</c:v>
                </c:pt>
                <c:pt idx="6">
                  <c:v>TLE</c:v>
                </c:pt>
                <c:pt idx="7">
                  <c:v>PES(a)</c:v>
                </c:pt>
                <c:pt idx="8">
                  <c:v>PAS</c:v>
                </c:pt>
                <c:pt idx="9">
                  <c:v>PASC</c:v>
                </c:pt>
                <c:pt idx="10">
                  <c:v>FRI</c:v>
                </c:pt>
                <c:pt idx="11">
                  <c:v>GAS</c:v>
                </c:pt>
                <c:pt idx="12">
                  <c:v>CIE</c:v>
                </c:pt>
                <c:pt idx="13">
                  <c:v>OTROS (b)</c:v>
                </c:pt>
              </c:strCache>
            </c:strRef>
          </c:cat>
          <c:val>
            <c:numRef>
              <c:f>GRAFICO8!$C$3:$C$16</c:f>
              <c:numCache>
                <c:formatCode>General</c:formatCode>
                <c:ptCount val="14"/>
                <c:pt idx="0">
                  <c:v>1809</c:v>
                </c:pt>
                <c:pt idx="1">
                  <c:v>1596</c:v>
                </c:pt>
                <c:pt idx="2">
                  <c:v>1232</c:v>
                </c:pt>
                <c:pt idx="3">
                  <c:v>960</c:v>
                </c:pt>
                <c:pt idx="4">
                  <c:v>777</c:v>
                </c:pt>
                <c:pt idx="5">
                  <c:v>240</c:v>
                </c:pt>
                <c:pt idx="6">
                  <c:v>197</c:v>
                </c:pt>
                <c:pt idx="7">
                  <c:v>150</c:v>
                </c:pt>
                <c:pt idx="8">
                  <c:v>128</c:v>
                </c:pt>
                <c:pt idx="9">
                  <c:v>129</c:v>
                </c:pt>
                <c:pt idx="10">
                  <c:v>128</c:v>
                </c:pt>
                <c:pt idx="11">
                  <c:v>73</c:v>
                </c:pt>
                <c:pt idx="12">
                  <c:v>44</c:v>
                </c:pt>
                <c:pt idx="13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9-4F5E-8D8C-440A9E4BF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89517056"/>
        <c:axId val="289314432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GRAFICO8!$B$3:$B$16</c:f>
              <c:strCache>
                <c:ptCount val="14"/>
                <c:pt idx="0">
                  <c:v>PTC</c:v>
                </c:pt>
                <c:pt idx="1">
                  <c:v>GRA</c:v>
                </c:pt>
                <c:pt idx="2">
                  <c:v>PET</c:v>
                </c:pt>
                <c:pt idx="3">
                  <c:v>GRL</c:v>
                </c:pt>
                <c:pt idx="4">
                  <c:v>QUI</c:v>
                </c:pt>
                <c:pt idx="5">
                  <c:v>CRD</c:v>
                </c:pt>
                <c:pt idx="6">
                  <c:v>TLE</c:v>
                </c:pt>
                <c:pt idx="7">
                  <c:v>PES(a)</c:v>
                </c:pt>
                <c:pt idx="8">
                  <c:v>PAS</c:v>
                </c:pt>
                <c:pt idx="9">
                  <c:v>PASC</c:v>
                </c:pt>
                <c:pt idx="10">
                  <c:v>FRI</c:v>
                </c:pt>
                <c:pt idx="11">
                  <c:v>GAS</c:v>
                </c:pt>
                <c:pt idx="12">
                  <c:v>CIE</c:v>
                </c:pt>
                <c:pt idx="13">
                  <c:v>OTROS (b)</c:v>
                </c:pt>
              </c:strCache>
            </c:strRef>
          </c:cat>
          <c:val>
            <c:numRef>
              <c:f>GRAFICO8!$D$3:$D$16</c:f>
              <c:numCache>
                <c:formatCode>#,##0.00</c:formatCode>
                <c:ptCount val="14"/>
                <c:pt idx="0">
                  <c:v>23.727701993704091</c:v>
                </c:pt>
                <c:pt idx="1">
                  <c:v>44.66159496327387</c:v>
                </c:pt>
                <c:pt idx="2">
                  <c:v>60.821091290661073</c:v>
                </c:pt>
                <c:pt idx="3">
                  <c:v>73.412906610703047</c:v>
                </c:pt>
                <c:pt idx="4">
                  <c:v>83.604407135362024</c:v>
                </c:pt>
                <c:pt idx="5">
                  <c:v>86.752360965372517</c:v>
                </c:pt>
                <c:pt idx="6">
                  <c:v>89.336306400839462</c:v>
                </c:pt>
                <c:pt idx="7">
                  <c:v>91.303777544596016</c:v>
                </c:pt>
                <c:pt idx="8">
                  <c:v>92.982686253934943</c:v>
                </c:pt>
                <c:pt idx="9">
                  <c:v>94.674711437565577</c:v>
                </c:pt>
                <c:pt idx="10">
                  <c:v>96.353620146904504</c:v>
                </c:pt>
                <c:pt idx="11">
                  <c:v>97.311122770199361</c:v>
                </c:pt>
                <c:pt idx="12">
                  <c:v>97.888247639034617</c:v>
                </c:pt>
                <c:pt idx="13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9-4F5E-8D8C-440A9E4BF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130944"/>
        <c:axId val="289315008"/>
      </c:lineChart>
      <c:catAx>
        <c:axId val="28951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TIPO DE NAVE</a:t>
                </a:r>
              </a:p>
            </c:rich>
          </c:tx>
          <c:layout>
            <c:manualLayout>
              <c:xMode val="edge"/>
              <c:yMode val="edge"/>
              <c:x val="0.44333748443337473"/>
              <c:y val="0.92791211290588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Arial Narrow"/>
                <a:cs typeface="Arial" pitchFamily="34" charset="0"/>
              </a:defRPr>
            </a:pPr>
            <a:endParaRPr lang="es-CL"/>
          </a:p>
        </c:txPr>
        <c:crossAx val="28931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314432"/>
        <c:scaling>
          <c:orientation val="minMax"/>
          <c:max val="9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NÚMERO DE</a:t>
                </a:r>
                <a:r>
                  <a:rPr lang="en-US" sz="900" baseline="0"/>
                  <a:t> FAENAS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9925280199253031E-2"/>
              <c:y val="0.347504934713759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9517056"/>
        <c:crosses val="autoZero"/>
        <c:crossBetween val="between"/>
      </c:valAx>
      <c:catAx>
        <c:axId val="29013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9315008"/>
        <c:crosses val="autoZero"/>
        <c:auto val="1"/>
        <c:lblAlgn val="ctr"/>
        <c:lblOffset val="100"/>
        <c:noMultiLvlLbl val="0"/>
      </c:catAx>
      <c:valAx>
        <c:axId val="289315008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 </a:t>
                </a:r>
                <a:r>
                  <a:rPr lang="en-US" sz="900"/>
                  <a:t>ACUMULADO</a:t>
                </a:r>
              </a:p>
            </c:rich>
          </c:tx>
          <c:layout>
            <c:manualLayout>
              <c:xMode val="edge"/>
              <c:yMode val="edge"/>
              <c:x val="0.95143212951431511"/>
              <c:y val="0.334565921187187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9013094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307901907356949"/>
          <c:y val="0.13581566946214171"/>
          <c:w val="0.86784741144415556"/>
          <c:h val="0.7084282143690897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tIns="182880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GRAFICO9!$B$4:$B$8</c:f>
              <c:strCache>
                <c:ptCount val="5"/>
                <c:pt idx="0">
                  <c:v>Menos de 10.000</c:v>
                </c:pt>
                <c:pt idx="1">
                  <c:v>10.001 a 20.000</c:v>
                </c:pt>
                <c:pt idx="2">
                  <c:v>20.001 a 30.000</c:v>
                </c:pt>
                <c:pt idx="3">
                  <c:v>30.001 a 40.000</c:v>
                </c:pt>
                <c:pt idx="4">
                  <c:v>Más de 40.000</c:v>
                </c:pt>
              </c:strCache>
            </c:strRef>
          </c:cat>
          <c:val>
            <c:numRef>
              <c:f>GRAFICO9!$C$4:$C$8</c:f>
              <c:numCache>
                <c:formatCode>#,##0</c:formatCode>
                <c:ptCount val="5"/>
                <c:pt idx="0">
                  <c:v>985</c:v>
                </c:pt>
                <c:pt idx="1">
                  <c:v>1116</c:v>
                </c:pt>
                <c:pt idx="2">
                  <c:v>2024</c:v>
                </c:pt>
                <c:pt idx="3">
                  <c:v>1339</c:v>
                </c:pt>
                <c:pt idx="4">
                  <c:v>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7-4BEF-A388-0415861F0D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90258944"/>
        <c:axId val="290414592"/>
        <c:axId val="0"/>
      </c:bar3DChart>
      <c:catAx>
        <c:axId val="2902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Rango TRG</a:t>
                </a:r>
              </a:p>
            </c:rich>
          </c:tx>
          <c:layout>
            <c:manualLayout>
              <c:xMode val="edge"/>
              <c:yMode val="edge"/>
              <c:x val="0.49046321525886177"/>
              <c:y val="0.927765237020320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90414592"/>
        <c:crosses val="autoZero"/>
        <c:auto val="1"/>
        <c:lblAlgn val="ctr"/>
        <c:lblOffset val="100"/>
        <c:noMultiLvlLbl val="0"/>
      </c:catAx>
      <c:valAx>
        <c:axId val="290414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Númerro</a:t>
                </a:r>
                <a:r>
                  <a:rPr lang="en-US" baseline="0"/>
                  <a:t> de naves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798365122615852E-2"/>
              <c:y val="0.35665914221218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90258944"/>
        <c:crosses val="autoZero"/>
        <c:crossBetween val="between"/>
      </c:valAx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2426187419768019E-2"/>
          <c:y val="0.14372469635627533"/>
          <c:w val="0.88960205391527603"/>
          <c:h val="0.7294197031039136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GRAFICO11!$B$3:$B$28</c:f>
              <c:strCache>
                <c:ptCount val="26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HUA</c:v>
                </c:pt>
                <c:pt idx="9">
                  <c:v>COQ</c:v>
                </c:pt>
                <c:pt idx="10">
                  <c:v>LOS</c:v>
                </c:pt>
                <c:pt idx="11">
                  <c:v>QUI</c:v>
                </c:pt>
                <c:pt idx="12">
                  <c:v>VAL</c:v>
                </c:pt>
                <c:pt idx="13">
                  <c:v>HRO</c:v>
                </c:pt>
                <c:pt idx="14">
                  <c:v>SNO</c:v>
                </c:pt>
                <c:pt idx="15">
                  <c:v>LIR</c:v>
                </c:pt>
                <c:pt idx="16">
                  <c:v>TAL</c:v>
                </c:pt>
                <c:pt idx="17">
                  <c:v>VIC</c:v>
                </c:pt>
                <c:pt idx="18">
                  <c:v>CRN</c:v>
                </c:pt>
                <c:pt idx="19">
                  <c:v>COR</c:v>
                </c:pt>
                <c:pt idx="20">
                  <c:v>PMO</c:v>
                </c:pt>
                <c:pt idx="21">
                  <c:v>CAB</c:v>
                </c:pt>
                <c:pt idx="22">
                  <c:v>CHB</c:v>
                </c:pt>
                <c:pt idx="23">
                  <c:v>NAT</c:v>
                </c:pt>
                <c:pt idx="24">
                  <c:v>PAR</c:v>
                </c:pt>
                <c:pt idx="25">
                  <c:v>WIL</c:v>
                </c:pt>
              </c:strCache>
            </c:strRef>
          </c:cat>
          <c:val>
            <c:numRef>
              <c:f>GRAFICO11!$C$3:$C$28</c:f>
              <c:numCache>
                <c:formatCode>0</c:formatCode>
                <c:ptCount val="26"/>
                <c:pt idx="0">
                  <c:v>32.389253901136257</c:v>
                </c:pt>
                <c:pt idx="1">
                  <c:v>33.135900422763051</c:v>
                </c:pt>
                <c:pt idx="2">
                  <c:v>75.690208498153808</c:v>
                </c:pt>
                <c:pt idx="3">
                  <c:v>98.528385822510828</c:v>
                </c:pt>
                <c:pt idx="4">
                  <c:v>65.646826075949278</c:v>
                </c:pt>
                <c:pt idx="5">
                  <c:v>65.30166909713013</c:v>
                </c:pt>
                <c:pt idx="6">
                  <c:v>37.859634740259743</c:v>
                </c:pt>
                <c:pt idx="7">
                  <c:v>48.513685469683821</c:v>
                </c:pt>
                <c:pt idx="8">
                  <c:v>118.24115109427612</c:v>
                </c:pt>
                <c:pt idx="9">
                  <c:v>52.321384211512886</c:v>
                </c:pt>
                <c:pt idx="10">
                  <c:v>27.654305555555553</c:v>
                </c:pt>
                <c:pt idx="11">
                  <c:v>45.224818841262994</c:v>
                </c:pt>
                <c:pt idx="12">
                  <c:v>50.965745553800154</c:v>
                </c:pt>
                <c:pt idx="13">
                  <c:v>73.605999999999995</c:v>
                </c:pt>
                <c:pt idx="14">
                  <c:v>46.533201603762457</c:v>
                </c:pt>
                <c:pt idx="15">
                  <c:v>163.72300147306396</c:v>
                </c:pt>
                <c:pt idx="16">
                  <c:v>90.805998141970534</c:v>
                </c:pt>
                <c:pt idx="17">
                  <c:v>59.86161353297851</c:v>
                </c:pt>
                <c:pt idx="18">
                  <c:v>65.170005135210786</c:v>
                </c:pt>
                <c:pt idx="19">
                  <c:v>506.74555555555554</c:v>
                </c:pt>
                <c:pt idx="20">
                  <c:v>417.40606758056765</c:v>
                </c:pt>
                <c:pt idx="21">
                  <c:v>62.021196759259261</c:v>
                </c:pt>
                <c:pt idx="22">
                  <c:v>102.99540277777777</c:v>
                </c:pt>
                <c:pt idx="23">
                  <c:v>99.946527777777774</c:v>
                </c:pt>
                <c:pt idx="24">
                  <c:v>121.55764979852552</c:v>
                </c:pt>
                <c:pt idx="25">
                  <c:v>46.074374999999996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0-441E-814A-838F571EC4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291232256"/>
        <c:axId val="290418624"/>
        <c:axId val="0"/>
      </c:bar3DChart>
      <c:catAx>
        <c:axId val="29123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Autoridad Marítima</a:t>
                </a:r>
              </a:p>
            </c:rich>
          </c:tx>
          <c:layout>
            <c:manualLayout>
              <c:xMode val="edge"/>
              <c:yMode val="edge"/>
              <c:x val="0.47496790757381313"/>
              <c:y val="0.93657219973009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90418624"/>
        <c:crosses val="autoZero"/>
        <c:auto val="1"/>
        <c:lblAlgn val="ctr"/>
        <c:lblOffset val="100"/>
        <c:noMultiLvlLbl val="0"/>
      </c:catAx>
      <c:valAx>
        <c:axId val="290418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Horas</a:t>
                </a:r>
              </a:p>
            </c:rich>
          </c:tx>
          <c:layout>
            <c:manualLayout>
              <c:xMode val="edge"/>
              <c:yMode val="edge"/>
              <c:x val="2.0539152759948651E-2"/>
              <c:y val="0.435222672064782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91232256"/>
        <c:crosses val="autoZero"/>
        <c:crossBetween val="between"/>
      </c:valAx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249719626168368"/>
          <c:y val="0.16926732336595574"/>
          <c:w val="0.86101394680086252"/>
          <c:h val="0.6883592081354202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GRAFICO12!$B$3:$B$29</c:f>
              <c:strCache>
                <c:ptCount val="27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HUA</c:v>
                </c:pt>
                <c:pt idx="9">
                  <c:v>COQ</c:v>
                </c:pt>
                <c:pt idx="10">
                  <c:v>LOS</c:v>
                </c:pt>
                <c:pt idx="11">
                  <c:v>QUI</c:v>
                </c:pt>
                <c:pt idx="12">
                  <c:v>VAL</c:v>
                </c:pt>
                <c:pt idx="13">
                  <c:v>HRO</c:v>
                </c:pt>
                <c:pt idx="14">
                  <c:v>SNO</c:v>
                </c:pt>
                <c:pt idx="15">
                  <c:v>LIR</c:v>
                </c:pt>
                <c:pt idx="16">
                  <c:v>TAL</c:v>
                </c:pt>
                <c:pt idx="17">
                  <c:v>VIC</c:v>
                </c:pt>
                <c:pt idx="18">
                  <c:v>CRN</c:v>
                </c:pt>
                <c:pt idx="19">
                  <c:v>COR</c:v>
                </c:pt>
                <c:pt idx="20">
                  <c:v>PMO</c:v>
                </c:pt>
                <c:pt idx="21">
                  <c:v>CAB</c:v>
                </c:pt>
                <c:pt idx="22">
                  <c:v>QLL</c:v>
                </c:pt>
                <c:pt idx="23">
                  <c:v>CHB</c:v>
                </c:pt>
                <c:pt idx="24">
                  <c:v>NAT</c:v>
                </c:pt>
                <c:pt idx="25">
                  <c:v>PAR</c:v>
                </c:pt>
                <c:pt idx="26">
                  <c:v>WIL</c:v>
                </c:pt>
              </c:strCache>
            </c:strRef>
          </c:cat>
          <c:val>
            <c:numRef>
              <c:f>GRAFICO12!$C$3:$C$29</c:f>
              <c:numCache>
                <c:formatCode>#,##0</c:formatCode>
                <c:ptCount val="27"/>
                <c:pt idx="0">
                  <c:v>793</c:v>
                </c:pt>
                <c:pt idx="1">
                  <c:v>913</c:v>
                </c:pt>
                <c:pt idx="2">
                  <c:v>2270</c:v>
                </c:pt>
                <c:pt idx="3">
                  <c:v>245</c:v>
                </c:pt>
                <c:pt idx="4">
                  <c:v>2790</c:v>
                </c:pt>
                <c:pt idx="5">
                  <c:v>1050</c:v>
                </c:pt>
                <c:pt idx="6">
                  <c:v>166</c:v>
                </c:pt>
                <c:pt idx="7">
                  <c:v>1032</c:v>
                </c:pt>
                <c:pt idx="8">
                  <c:v>661</c:v>
                </c:pt>
                <c:pt idx="9">
                  <c:v>533</c:v>
                </c:pt>
                <c:pt idx="10">
                  <c:v>121</c:v>
                </c:pt>
                <c:pt idx="11">
                  <c:v>2246</c:v>
                </c:pt>
                <c:pt idx="12">
                  <c:v>1305</c:v>
                </c:pt>
                <c:pt idx="13">
                  <c:v>13</c:v>
                </c:pt>
                <c:pt idx="14">
                  <c:v>2184</c:v>
                </c:pt>
                <c:pt idx="15">
                  <c:v>571</c:v>
                </c:pt>
                <c:pt idx="16">
                  <c:v>1171</c:v>
                </c:pt>
                <c:pt idx="17">
                  <c:v>1178</c:v>
                </c:pt>
                <c:pt idx="18">
                  <c:v>708</c:v>
                </c:pt>
                <c:pt idx="19">
                  <c:v>27</c:v>
                </c:pt>
                <c:pt idx="20">
                  <c:v>327</c:v>
                </c:pt>
                <c:pt idx="21">
                  <c:v>159</c:v>
                </c:pt>
                <c:pt idx="22">
                  <c:v>14</c:v>
                </c:pt>
                <c:pt idx="23">
                  <c:v>134</c:v>
                </c:pt>
                <c:pt idx="24">
                  <c:v>30</c:v>
                </c:pt>
                <c:pt idx="25">
                  <c:v>763</c:v>
                </c:pt>
                <c:pt idx="26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2-4058-9C98-A7B171F01D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291366400"/>
        <c:axId val="290420352"/>
        <c:axId val="0"/>
      </c:bar3DChart>
      <c:catAx>
        <c:axId val="2913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Autoridad Marítima</a:t>
                </a:r>
              </a:p>
            </c:rich>
          </c:tx>
          <c:layout>
            <c:manualLayout>
              <c:xMode val="edge"/>
              <c:yMode val="edge"/>
              <c:x val="0.39023061048666624"/>
              <c:y val="0.93419596841892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90420352"/>
        <c:crosses val="autoZero"/>
        <c:auto val="1"/>
        <c:lblAlgn val="ctr"/>
        <c:lblOffset val="100"/>
        <c:noMultiLvlLbl val="0"/>
      </c:catAx>
      <c:valAx>
        <c:axId val="290420352"/>
        <c:scaling>
          <c:orientation val="minMax"/>
          <c:max val="300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Número</a:t>
                </a:r>
                <a:r>
                  <a:rPr lang="en-US" baseline="0"/>
                  <a:t> de faenas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845722501797269E-2"/>
              <c:y val="0.32723642188377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91366400"/>
        <c:crosses val="autoZero"/>
        <c:crossBetween val="between"/>
        <c:majorUnit val="300"/>
      </c:valAx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473075</xdr:colOff>
      <xdr:row>4</xdr:row>
      <xdr:rowOff>149225</xdr:rowOff>
    </xdr:from>
    <xdr:to>
      <xdr:col>13</xdr:col>
      <xdr:colOff>244475</xdr:colOff>
      <xdr:row>35</xdr:row>
      <xdr:rowOff>12700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591004</xdr:colOff>
      <xdr:row>4</xdr:row>
      <xdr:rowOff>101146</xdr:rowOff>
    </xdr:from>
    <xdr:to>
      <xdr:col>20</xdr:col>
      <xdr:colOff>312964</xdr:colOff>
      <xdr:row>35</xdr:row>
      <xdr:rowOff>132442</xdr:rowOff>
    </xdr:to>
    <xdr:graphicFrame macro="">
      <xdr:nvGraphicFramePr>
        <xdr:cNvPr id="14337" name="Chart 1">
          <a:extLst>
            <a:ext uri="{FF2B5EF4-FFF2-40B4-BE49-F238E27FC236}">
              <a16:creationId xmlns:a16="http://schemas.microsoft.com/office/drawing/2014/main" id="{00000000-0008-0000-0200-00000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0</xdr:rowOff>
    </xdr:from>
    <xdr:to>
      <xdr:col>8</xdr:col>
      <xdr:colOff>0</xdr:colOff>
      <xdr:row>14</xdr:row>
      <xdr:rowOff>0</xdr:rowOff>
    </xdr:to>
    <xdr:graphicFrame macro="">
      <xdr:nvGraphicFramePr>
        <xdr:cNvPr id="11265" name="Chart 1">
          <a:extLst>
            <a:ext uri="{FF2B5EF4-FFF2-40B4-BE49-F238E27FC236}">
              <a16:creationId xmlns:a16="http://schemas.microsoft.com/office/drawing/2014/main" id="{00000000-0008-0000-05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400050</xdr:colOff>
      <xdr:row>3</xdr:row>
      <xdr:rowOff>142875</xdr:rowOff>
    </xdr:from>
    <xdr:to>
      <xdr:col>13</xdr:col>
      <xdr:colOff>228600</xdr:colOff>
      <xdr:row>33</xdr:row>
      <xdr:rowOff>152400</xdr:rowOff>
    </xdr:to>
    <xdr:graphicFrame macro="">
      <xdr:nvGraphicFramePr>
        <xdr:cNvPr id="11266" name="Chart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</xdr:row>
      <xdr:rowOff>47625</xdr:rowOff>
    </xdr:from>
    <xdr:to>
      <xdr:col>13</xdr:col>
      <xdr:colOff>609600</xdr:colOff>
      <xdr:row>33</xdr:row>
      <xdr:rowOff>104775</xdr:rowOff>
    </xdr:to>
    <xdr:graphicFrame macro="">
      <xdr:nvGraphicFramePr>
        <xdr:cNvPr id="15361" name="Chart 1">
          <a:extLst>
            <a:ext uri="{FF2B5EF4-FFF2-40B4-BE49-F238E27FC236}">
              <a16:creationId xmlns:a16="http://schemas.microsoft.com/office/drawing/2014/main" id="{00000000-0008-0000-0600-000001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219074</xdr:colOff>
      <xdr:row>5</xdr:row>
      <xdr:rowOff>57150</xdr:rowOff>
    </xdr:from>
    <xdr:to>
      <xdr:col>15</xdr:col>
      <xdr:colOff>647699</xdr:colOff>
      <xdr:row>36</xdr:row>
      <xdr:rowOff>114300</xdr:rowOff>
    </xdr:to>
    <xdr:graphicFrame macro="">
      <xdr:nvGraphicFramePr>
        <xdr:cNvPr id="6145" name="Chart 1025">
          <a:extLst>
            <a:ext uri="{FF2B5EF4-FFF2-40B4-BE49-F238E27FC236}">
              <a16:creationId xmlns:a16="http://schemas.microsoft.com/office/drawing/2014/main" id="{00000000-0008-0000-08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</xdr:colOff>
      <xdr:row>5</xdr:row>
      <xdr:rowOff>0</xdr:rowOff>
    </xdr:from>
    <xdr:to>
      <xdr:col>21</xdr:col>
      <xdr:colOff>117475</xdr:colOff>
      <xdr:row>39</xdr:row>
      <xdr:rowOff>155575</xdr:rowOff>
    </xdr:to>
    <xdr:graphicFrame macro="">
      <xdr:nvGraphicFramePr>
        <xdr:cNvPr id="20481" name="Chart 1">
          <a:extLst>
            <a:ext uri="{FF2B5EF4-FFF2-40B4-BE49-F238E27FC236}">
              <a16:creationId xmlns:a16="http://schemas.microsoft.com/office/drawing/2014/main" id="{00000000-0008-0000-0900-00000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549275</xdr:colOff>
      <xdr:row>6</xdr:row>
      <xdr:rowOff>85725</xdr:rowOff>
    </xdr:from>
    <xdr:to>
      <xdr:col>15</xdr:col>
      <xdr:colOff>352425</xdr:colOff>
      <xdr:row>35</xdr:row>
      <xdr:rowOff>79375</xdr:rowOff>
    </xdr:to>
    <xdr:graphicFrame macro="">
      <xdr:nvGraphicFramePr>
        <xdr:cNvPr id="8193" name="Chart 1">
          <a:extLst>
            <a:ext uri="{FF2B5EF4-FFF2-40B4-BE49-F238E27FC236}">
              <a16:creationId xmlns:a16="http://schemas.microsoft.com/office/drawing/2014/main" id="{00000000-0008-0000-0B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41</xdr:row>
      <xdr:rowOff>0</xdr:rowOff>
    </xdr:from>
    <xdr:to>
      <xdr:col>8</xdr:col>
      <xdr:colOff>742950</xdr:colOff>
      <xdr:row>41</xdr:row>
      <xdr:rowOff>0</xdr:rowOff>
    </xdr:to>
    <xdr:graphicFrame macro="">
      <xdr:nvGraphicFramePr>
        <xdr:cNvPr id="8194" name="Chart 2">
          <a:extLst>
            <a:ext uri="{FF2B5EF4-FFF2-40B4-BE49-F238E27FC236}">
              <a16:creationId xmlns:a16="http://schemas.microsoft.com/office/drawing/2014/main" id="{00000000-0008-0000-0B00-00000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17</xdr:row>
      <xdr:rowOff>15875</xdr:rowOff>
    </xdr:from>
    <xdr:to>
      <xdr:col>20</xdr:col>
      <xdr:colOff>11906</xdr:colOff>
      <xdr:row>49</xdr:row>
      <xdr:rowOff>53975</xdr:rowOff>
    </xdr:to>
    <xdr:graphicFrame macro="">
      <xdr:nvGraphicFramePr>
        <xdr:cNvPr id="16389" name="Chart 5">
          <a:extLst>
            <a:ext uri="{FF2B5EF4-FFF2-40B4-BE49-F238E27FC236}">
              <a16:creationId xmlns:a16="http://schemas.microsoft.com/office/drawing/2014/main" id="{00000000-0008-0000-0C00-000005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196849</xdr:colOff>
      <xdr:row>9</xdr:row>
      <xdr:rowOff>95251</xdr:rowOff>
    </xdr:from>
    <xdr:to>
      <xdr:col>14</xdr:col>
      <xdr:colOff>200025</xdr:colOff>
      <xdr:row>40</xdr:row>
      <xdr:rowOff>28575</xdr:rowOff>
    </xdr:to>
    <xdr:graphicFrame macro="">
      <xdr:nvGraphicFramePr>
        <xdr:cNvPr id="18433" name="Chart 1">
          <a:extLst>
            <a:ext uri="{FF2B5EF4-FFF2-40B4-BE49-F238E27FC236}">
              <a16:creationId xmlns:a16="http://schemas.microsoft.com/office/drawing/2014/main" id="{00000000-0008-0000-0F00-000001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9459" name="Button 3" hidden="1">
          <a:extLst>
            <a:ext uri="{63B3BB69-23CF-44E3-9099-C40C66FF867C}">
              <a14:compatExt xmlns:a14="http://schemas.microsoft.com/office/drawing/2010/main" spid="_x0000_s19459"/>
            </a:ext>
            <a:ext uri="{FF2B5EF4-FFF2-40B4-BE49-F238E27FC236}">
              <a16:creationId xmlns:a16="http://schemas.microsoft.com/office/drawing/2014/main" id="{00000000-0008-0000-1000-0000034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C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Botón 3</a:t>
          </a:r>
        </a:p>
      </xdr:txBody>
    </xdr:sp>
    <xdr:clientData fPrintsWithSheet="0"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9463" name="Button 7" hidden="1">
          <a:extLst>
            <a:ext uri="{63B3BB69-23CF-44E3-9099-C40C66FF867C}">
              <a14:compatExt xmlns:a14="http://schemas.microsoft.com/office/drawing/2010/main" spid="_x0000_s19463"/>
            </a:ext>
            <a:ext uri="{FF2B5EF4-FFF2-40B4-BE49-F238E27FC236}">
              <a16:creationId xmlns:a16="http://schemas.microsoft.com/office/drawing/2014/main" id="{00000000-0008-0000-1000-0000074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C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Botón 7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0</xdr:rowOff>
        </xdr:to>
        <xdr:sp macro="" textlink="">
          <xdr:nvSpPr>
            <xdr:cNvPr id="2" name="Button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1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Botón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0</xdr:rowOff>
        </xdr:to>
        <xdr:sp macro="" textlink="">
          <xdr:nvSpPr>
            <xdr:cNvPr id="3" name="Button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1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Botón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0</xdr:rowOff>
        </xdr:to>
        <xdr:sp macro="" textlink="">
          <xdr:nvSpPr>
            <xdr:cNvPr id="19465" name="Button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10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Botón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0</xdr:rowOff>
        </xdr:to>
        <xdr:sp macro="" textlink="">
          <xdr:nvSpPr>
            <xdr:cNvPr id="19464" name="Button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1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Botón 7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132522</xdr:colOff>
      <xdr:row>2</xdr:row>
      <xdr:rowOff>107674</xdr:rowOff>
    </xdr:from>
    <xdr:to>
      <xdr:col>8</xdr:col>
      <xdr:colOff>323022</xdr:colOff>
      <xdr:row>28</xdr:row>
      <xdr:rowOff>32897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479" y="546652"/>
          <a:ext cx="6336195" cy="4306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377825</xdr:colOff>
      <xdr:row>4</xdr:row>
      <xdr:rowOff>6350</xdr:rowOff>
    </xdr:from>
    <xdr:to>
      <xdr:col>14</xdr:col>
      <xdr:colOff>114300</xdr:colOff>
      <xdr:row>33</xdr:row>
      <xdr:rowOff>15875</xdr:rowOff>
    </xdr:to>
    <xdr:graphicFrame macro="">
      <xdr:nvGraphicFramePr>
        <xdr:cNvPr id="21505" name="Chart 1">
          <a:extLst>
            <a:ext uri="{FF2B5EF4-FFF2-40B4-BE49-F238E27FC236}">
              <a16:creationId xmlns:a16="http://schemas.microsoft.com/office/drawing/2014/main" id="{00000000-0008-0000-1300-000001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2</xdr:row>
      <xdr:rowOff>57150</xdr:rowOff>
    </xdr:from>
    <xdr:to>
      <xdr:col>13</xdr:col>
      <xdr:colOff>685801</xdr:colOff>
      <xdr:row>31</xdr:row>
      <xdr:rowOff>66675</xdr:rowOff>
    </xdr:to>
    <xdr:graphicFrame macro="">
      <xdr:nvGraphicFramePr>
        <xdr:cNvPr id="10241" name="Chart 1">
          <a:extLst>
            <a:ext uri="{FF2B5EF4-FFF2-40B4-BE49-F238E27FC236}">
              <a16:creationId xmlns:a16="http://schemas.microsoft.com/office/drawing/2014/main" id="{00000000-0008-0000-15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tm-tec-145/proceso$/Documents%20and%20Settings/sletelier/Mis%20documentos/Diagramas_de_Caja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xPlot"/>
      <sheetName val="Diagramas_de_Caja2"/>
    </sheetNames>
    <definedNames>
      <definedName name="BoxPlot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AK86"/>
  <sheetViews>
    <sheetView showGridLines="0" topLeftCell="B2" workbookViewId="0">
      <selection activeCell="B4" sqref="B4:B5"/>
    </sheetView>
  </sheetViews>
  <sheetFormatPr baseColWidth="10" defaultColWidth="11.5" defaultRowHeight="13"/>
  <cols>
    <col min="1" max="1" width="2.6640625" style="24" customWidth="1"/>
    <col min="2" max="2" width="21.5" style="24" customWidth="1"/>
    <col min="3" max="14" width="7.33203125" style="24" customWidth="1"/>
    <col min="15" max="15" width="7.1640625" style="30" bestFit="1" customWidth="1"/>
    <col min="16" max="16" width="10.83203125"/>
    <col min="17" max="17" width="2.83203125" style="45" bestFit="1" customWidth="1"/>
    <col min="18" max="18" width="12.5" style="115" bestFit="1" customWidth="1"/>
    <col min="19" max="19" width="11.5" style="78"/>
    <col min="20" max="20" width="22" style="78" bestFit="1" customWidth="1"/>
    <col min="21" max="22" width="11.5" style="78"/>
    <col min="23" max="23" width="29.6640625" style="78" bestFit="1" customWidth="1"/>
    <col min="24" max="35" width="4" style="78" bestFit="1" customWidth="1"/>
    <col min="36" max="37" width="11.5" style="78"/>
    <col min="38" max="16384" width="11.5" style="24"/>
  </cols>
  <sheetData>
    <row r="2" spans="2:37">
      <c r="B2" s="1" t="s">
        <v>73</v>
      </c>
    </row>
    <row r="3" spans="2:37">
      <c r="B3" s="1"/>
    </row>
    <row r="4" spans="2:37">
      <c r="B4" s="1" t="s">
        <v>186</v>
      </c>
    </row>
    <row r="5" spans="2:37">
      <c r="B5" s="1" t="s">
        <v>153</v>
      </c>
    </row>
    <row r="6" spans="2:37">
      <c r="B6" s="1"/>
    </row>
    <row r="7" spans="2:37" s="3" customFormat="1" ht="15" customHeight="1">
      <c r="B7" s="12" t="s">
        <v>72</v>
      </c>
      <c r="C7" s="28" t="s">
        <v>1</v>
      </c>
      <c r="D7" s="29" t="s">
        <v>2</v>
      </c>
      <c r="E7" s="29" t="s">
        <v>3</v>
      </c>
      <c r="F7" s="29" t="s">
        <v>4</v>
      </c>
      <c r="G7" s="29" t="s">
        <v>5</v>
      </c>
      <c r="H7" s="29" t="s">
        <v>6</v>
      </c>
      <c r="I7" s="29" t="s">
        <v>7</v>
      </c>
      <c r="J7" s="29" t="s">
        <v>8</v>
      </c>
      <c r="K7" s="29" t="s">
        <v>9</v>
      </c>
      <c r="L7" s="29" t="s">
        <v>10</v>
      </c>
      <c r="M7" s="29" t="s">
        <v>11</v>
      </c>
      <c r="N7" s="29" t="s">
        <v>12</v>
      </c>
      <c r="O7" s="15" t="s">
        <v>13</v>
      </c>
      <c r="Q7" s="46"/>
      <c r="R7" s="116" t="s">
        <v>47</v>
      </c>
      <c r="S7" s="85"/>
      <c r="T7" s="117" t="s">
        <v>72</v>
      </c>
      <c r="U7" s="117" t="s">
        <v>47</v>
      </c>
      <c r="V7" s="85"/>
      <c r="W7" s="84" t="s">
        <v>157</v>
      </c>
      <c r="X7" s="84">
        <v>1</v>
      </c>
      <c r="Y7" s="84">
        <v>2</v>
      </c>
      <c r="Z7" s="84">
        <v>3</v>
      </c>
      <c r="AA7" s="84">
        <v>4</v>
      </c>
      <c r="AB7" s="84">
        <v>5</v>
      </c>
      <c r="AC7" s="84">
        <v>6</v>
      </c>
      <c r="AD7" s="84">
        <v>7</v>
      </c>
      <c r="AE7" s="84">
        <v>8</v>
      </c>
      <c r="AF7" s="84">
        <v>9</v>
      </c>
      <c r="AG7" s="84">
        <v>10</v>
      </c>
      <c r="AH7" s="84">
        <v>11</v>
      </c>
      <c r="AI7" s="84">
        <v>12</v>
      </c>
      <c r="AJ7" s="84" t="s">
        <v>158</v>
      </c>
      <c r="AK7" s="85"/>
    </row>
    <row r="8" spans="2:37" s="3" customFormat="1" ht="15" customHeight="1">
      <c r="B8" s="32" t="s">
        <v>74</v>
      </c>
      <c r="C8" s="32">
        <v>34</v>
      </c>
      <c r="D8" s="32">
        <v>29</v>
      </c>
      <c r="E8" s="32">
        <v>29</v>
      </c>
      <c r="F8" s="32">
        <v>30</v>
      </c>
      <c r="G8" s="32">
        <v>29</v>
      </c>
      <c r="H8" s="32">
        <v>28</v>
      </c>
      <c r="I8" s="32">
        <v>34</v>
      </c>
      <c r="J8" s="32">
        <v>36</v>
      </c>
      <c r="K8" s="32">
        <v>33</v>
      </c>
      <c r="L8" s="32">
        <v>36</v>
      </c>
      <c r="M8" s="32">
        <v>34</v>
      </c>
      <c r="N8" s="32">
        <v>38</v>
      </c>
      <c r="O8" s="23">
        <f>SUM(C8:N8)</f>
        <v>390</v>
      </c>
      <c r="Q8" s="46"/>
      <c r="R8" s="116">
        <f t="shared" ref="R8:R15" si="0">O8/$O$35</f>
        <v>5.1154249737670514E-2</v>
      </c>
      <c r="S8" s="85"/>
      <c r="T8" s="80" t="s">
        <v>78</v>
      </c>
      <c r="U8" s="118">
        <v>0.13206639403415926</v>
      </c>
      <c r="V8" s="85"/>
      <c r="W8" s="86" t="s">
        <v>160</v>
      </c>
      <c r="X8" s="78">
        <v>34</v>
      </c>
      <c r="Y8" s="78">
        <v>29</v>
      </c>
      <c r="Z8" s="78">
        <v>29</v>
      </c>
      <c r="AA8" s="78">
        <v>30</v>
      </c>
      <c r="AB8" s="78">
        <v>29</v>
      </c>
      <c r="AC8" s="78">
        <v>28</v>
      </c>
      <c r="AD8" s="78">
        <v>34</v>
      </c>
      <c r="AE8" s="78">
        <v>36</v>
      </c>
      <c r="AF8" s="78">
        <v>33</v>
      </c>
      <c r="AG8" s="78">
        <v>36</v>
      </c>
      <c r="AH8" s="78">
        <v>34</v>
      </c>
      <c r="AI8" s="78">
        <v>38</v>
      </c>
      <c r="AJ8" s="78">
        <v>390</v>
      </c>
      <c r="AK8" s="85"/>
    </row>
    <row r="9" spans="2:37" s="3" customFormat="1" ht="15" customHeight="1">
      <c r="B9" s="32" t="s">
        <v>75</v>
      </c>
      <c r="C9" s="32">
        <v>31</v>
      </c>
      <c r="D9" s="32">
        <v>40</v>
      </c>
      <c r="E9" s="32">
        <v>38</v>
      </c>
      <c r="F9" s="32">
        <v>33</v>
      </c>
      <c r="G9" s="32">
        <v>38</v>
      </c>
      <c r="H9" s="32">
        <v>36</v>
      </c>
      <c r="I9" s="32">
        <v>33</v>
      </c>
      <c r="J9" s="32">
        <v>44</v>
      </c>
      <c r="K9" s="32">
        <v>37</v>
      </c>
      <c r="L9" s="32">
        <v>44</v>
      </c>
      <c r="M9" s="32">
        <v>39</v>
      </c>
      <c r="N9" s="32">
        <v>41</v>
      </c>
      <c r="O9" s="23">
        <f t="shared" ref="O9:O34" si="1">SUM(C9:N9)</f>
        <v>454</v>
      </c>
      <c r="Q9" s="46"/>
      <c r="R9" s="116">
        <f t="shared" si="0"/>
        <v>5.9548793284365166E-2</v>
      </c>
      <c r="S9" s="85"/>
      <c r="T9" s="80" t="s">
        <v>86</v>
      </c>
      <c r="U9" s="118">
        <v>0.11667067596824633</v>
      </c>
      <c r="V9" s="85"/>
      <c r="W9" s="86" t="s">
        <v>170</v>
      </c>
      <c r="X9" s="78">
        <v>31</v>
      </c>
      <c r="Y9" s="78">
        <v>40</v>
      </c>
      <c r="Z9" s="78">
        <v>38</v>
      </c>
      <c r="AA9" s="78">
        <v>33</v>
      </c>
      <c r="AB9" s="78">
        <v>38</v>
      </c>
      <c r="AC9" s="78">
        <v>36</v>
      </c>
      <c r="AD9" s="78">
        <v>33</v>
      </c>
      <c r="AE9" s="78">
        <v>44</v>
      </c>
      <c r="AF9" s="78">
        <v>37</v>
      </c>
      <c r="AG9" s="78">
        <v>44</v>
      </c>
      <c r="AH9" s="78">
        <v>39</v>
      </c>
      <c r="AI9" s="78">
        <v>41</v>
      </c>
      <c r="AJ9" s="78">
        <v>454</v>
      </c>
      <c r="AK9" s="85"/>
    </row>
    <row r="10" spans="2:37" s="3" customFormat="1" ht="15" customHeight="1">
      <c r="B10" s="32" t="s">
        <v>76</v>
      </c>
      <c r="C10" s="32">
        <v>32</v>
      </c>
      <c r="D10" s="32">
        <v>31</v>
      </c>
      <c r="E10" s="32">
        <v>19</v>
      </c>
      <c r="F10" s="32">
        <v>23</v>
      </c>
      <c r="G10" s="32">
        <v>19</v>
      </c>
      <c r="H10" s="32">
        <v>20</v>
      </c>
      <c r="I10" s="32">
        <v>23</v>
      </c>
      <c r="J10" s="32">
        <v>19</v>
      </c>
      <c r="K10" s="32">
        <v>26</v>
      </c>
      <c r="L10" s="32">
        <v>20</v>
      </c>
      <c r="M10" s="32">
        <v>27</v>
      </c>
      <c r="N10" s="32">
        <v>28</v>
      </c>
      <c r="O10" s="23">
        <f t="shared" si="1"/>
        <v>287</v>
      </c>
      <c r="Q10" s="46"/>
      <c r="R10" s="116">
        <f t="shared" si="0"/>
        <v>3.7644281217208815E-2</v>
      </c>
      <c r="S10" s="85"/>
      <c r="T10" s="80" t="s">
        <v>88</v>
      </c>
      <c r="U10" s="118">
        <v>0.11258118835698822</v>
      </c>
      <c r="V10" s="85"/>
      <c r="W10" s="86" t="s">
        <v>174</v>
      </c>
      <c r="X10" s="78">
        <v>32</v>
      </c>
      <c r="Y10" s="78">
        <v>31</v>
      </c>
      <c r="Z10" s="78">
        <v>19</v>
      </c>
      <c r="AA10" s="78">
        <v>23</v>
      </c>
      <c r="AB10" s="78">
        <v>19</v>
      </c>
      <c r="AC10" s="78">
        <v>20</v>
      </c>
      <c r="AD10" s="78">
        <v>23</v>
      </c>
      <c r="AE10" s="78">
        <v>19</v>
      </c>
      <c r="AF10" s="78">
        <v>26</v>
      </c>
      <c r="AG10" s="78">
        <v>20</v>
      </c>
      <c r="AH10" s="78">
        <v>27</v>
      </c>
      <c r="AI10" s="78">
        <v>28</v>
      </c>
      <c r="AJ10" s="78">
        <v>287</v>
      </c>
      <c r="AK10" s="85"/>
    </row>
    <row r="11" spans="2:37" s="3" customFormat="1" ht="15" customHeight="1">
      <c r="B11" s="32" t="s">
        <v>77</v>
      </c>
      <c r="C11" s="32">
        <v>5</v>
      </c>
      <c r="D11" s="32">
        <v>4</v>
      </c>
      <c r="E11" s="32">
        <v>4</v>
      </c>
      <c r="F11" s="32">
        <v>3</v>
      </c>
      <c r="G11" s="32">
        <v>4</v>
      </c>
      <c r="H11" s="32">
        <v>6</v>
      </c>
      <c r="I11" s="32">
        <v>3</v>
      </c>
      <c r="J11" s="32">
        <v>3</v>
      </c>
      <c r="K11" s="32">
        <v>5</v>
      </c>
      <c r="L11" s="32">
        <v>7</v>
      </c>
      <c r="M11" s="32">
        <v>7</v>
      </c>
      <c r="N11" s="32">
        <v>5</v>
      </c>
      <c r="O11" s="23">
        <f t="shared" si="1"/>
        <v>56</v>
      </c>
      <c r="Q11" s="46"/>
      <c r="R11" s="116">
        <f t="shared" si="0"/>
        <v>7.3452256033578172E-3</v>
      </c>
      <c r="S11" s="85"/>
      <c r="T11" s="80" t="s">
        <v>91</v>
      </c>
      <c r="U11" s="118">
        <v>8.5037286504690876E-2</v>
      </c>
      <c r="V11" s="85"/>
      <c r="W11" s="86" t="s">
        <v>184</v>
      </c>
      <c r="X11" s="78">
        <v>5</v>
      </c>
      <c r="Y11" s="78">
        <v>4</v>
      </c>
      <c r="Z11" s="78">
        <v>4</v>
      </c>
      <c r="AA11" s="78">
        <v>3</v>
      </c>
      <c r="AB11" s="78">
        <v>4</v>
      </c>
      <c r="AC11" s="78">
        <v>6</v>
      </c>
      <c r="AD11" s="78">
        <v>3</v>
      </c>
      <c r="AE11" s="78">
        <v>3</v>
      </c>
      <c r="AF11" s="78">
        <v>5</v>
      </c>
      <c r="AG11" s="78">
        <v>7</v>
      </c>
      <c r="AH11" s="78">
        <v>7</v>
      </c>
      <c r="AI11" s="78">
        <v>5</v>
      </c>
      <c r="AJ11" s="78">
        <v>56</v>
      </c>
      <c r="AK11" s="85"/>
    </row>
    <row r="12" spans="2:37" s="3" customFormat="1" ht="15" customHeight="1">
      <c r="B12" s="32" t="s">
        <v>78</v>
      </c>
      <c r="C12" s="32">
        <v>58</v>
      </c>
      <c r="D12" s="32">
        <v>89</v>
      </c>
      <c r="E12" s="32">
        <v>87</v>
      </c>
      <c r="F12" s="32">
        <v>87</v>
      </c>
      <c r="G12" s="32">
        <v>74</v>
      </c>
      <c r="H12" s="32">
        <v>85</v>
      </c>
      <c r="I12" s="32">
        <v>79</v>
      </c>
      <c r="J12" s="32">
        <v>85</v>
      </c>
      <c r="K12" s="32">
        <v>81</v>
      </c>
      <c r="L12" s="32">
        <v>77</v>
      </c>
      <c r="M12" s="32">
        <v>94</v>
      </c>
      <c r="N12" s="32">
        <v>82</v>
      </c>
      <c r="O12" s="23">
        <f t="shared" si="1"/>
        <v>978</v>
      </c>
      <c r="Q12" s="45"/>
      <c r="R12" s="116">
        <f t="shared" si="0"/>
        <v>0.12827911857292759</v>
      </c>
      <c r="S12" s="85"/>
      <c r="T12" s="80" t="s">
        <v>87</v>
      </c>
      <c r="U12" s="118">
        <v>7.9745008419533317E-2</v>
      </c>
      <c r="V12" s="85"/>
      <c r="W12" s="86" t="s">
        <v>173</v>
      </c>
      <c r="X12" s="78">
        <v>58</v>
      </c>
      <c r="Y12" s="78">
        <v>89</v>
      </c>
      <c r="Z12" s="78">
        <v>87</v>
      </c>
      <c r="AA12" s="78">
        <v>87</v>
      </c>
      <c r="AB12" s="78">
        <v>74</v>
      </c>
      <c r="AC12" s="78">
        <v>85</v>
      </c>
      <c r="AD12" s="78">
        <v>79</v>
      </c>
      <c r="AE12" s="78">
        <v>85</v>
      </c>
      <c r="AF12" s="78">
        <v>81</v>
      </c>
      <c r="AG12" s="78">
        <v>77</v>
      </c>
      <c r="AH12" s="78">
        <v>94</v>
      </c>
      <c r="AI12" s="78">
        <v>82</v>
      </c>
      <c r="AJ12" s="78">
        <v>978</v>
      </c>
      <c r="AK12" s="78"/>
    </row>
    <row r="13" spans="2:37" s="3" customFormat="1" ht="15" customHeight="1">
      <c r="B13" s="32" t="s">
        <v>79</v>
      </c>
      <c r="C13" s="32">
        <v>37</v>
      </c>
      <c r="D13" s="32">
        <v>36</v>
      </c>
      <c r="E13" s="32">
        <v>38</v>
      </c>
      <c r="F13" s="32">
        <v>34</v>
      </c>
      <c r="G13" s="32">
        <v>25</v>
      </c>
      <c r="H13" s="32">
        <v>29</v>
      </c>
      <c r="I13" s="32">
        <v>26</v>
      </c>
      <c r="J13" s="32">
        <v>28</v>
      </c>
      <c r="K13" s="32">
        <v>33</v>
      </c>
      <c r="L13" s="32">
        <v>26</v>
      </c>
      <c r="M13" s="32">
        <v>28</v>
      </c>
      <c r="N13" s="32">
        <v>30</v>
      </c>
      <c r="O13" s="23">
        <f t="shared" si="1"/>
        <v>370</v>
      </c>
      <c r="Q13" s="46"/>
      <c r="R13" s="116">
        <f t="shared" si="0"/>
        <v>4.8530954879328438E-2</v>
      </c>
      <c r="S13" s="85"/>
      <c r="T13" s="80" t="s">
        <v>75</v>
      </c>
      <c r="U13" s="118">
        <v>5.6531152273273995E-2</v>
      </c>
      <c r="V13" s="85"/>
      <c r="W13" s="86" t="s">
        <v>159</v>
      </c>
      <c r="X13" s="78">
        <v>37</v>
      </c>
      <c r="Y13" s="78">
        <v>36</v>
      </c>
      <c r="Z13" s="78">
        <v>38</v>
      </c>
      <c r="AA13" s="78">
        <v>34</v>
      </c>
      <c r="AB13" s="78">
        <v>25</v>
      </c>
      <c r="AC13" s="78">
        <v>29</v>
      </c>
      <c r="AD13" s="78">
        <v>26</v>
      </c>
      <c r="AE13" s="78">
        <v>28</v>
      </c>
      <c r="AF13" s="78">
        <v>33</v>
      </c>
      <c r="AG13" s="78">
        <v>26</v>
      </c>
      <c r="AH13" s="78">
        <v>28</v>
      </c>
      <c r="AI13" s="78">
        <v>30</v>
      </c>
      <c r="AJ13" s="78">
        <v>370</v>
      </c>
      <c r="AK13" s="85"/>
    </row>
    <row r="14" spans="2:37" s="3" customFormat="1" ht="15" customHeight="1">
      <c r="B14" s="32" t="s">
        <v>80</v>
      </c>
      <c r="C14" s="32">
        <v>10</v>
      </c>
      <c r="D14" s="32">
        <v>9</v>
      </c>
      <c r="E14" s="32">
        <v>7</v>
      </c>
      <c r="F14" s="32">
        <v>6</v>
      </c>
      <c r="G14" s="32">
        <v>6</v>
      </c>
      <c r="H14" s="32">
        <v>9</v>
      </c>
      <c r="I14" s="32">
        <v>7</v>
      </c>
      <c r="J14" s="32">
        <v>3</v>
      </c>
      <c r="K14" s="32">
        <v>6</v>
      </c>
      <c r="L14" s="32">
        <v>3</v>
      </c>
      <c r="M14" s="32">
        <v>6</v>
      </c>
      <c r="N14" s="32">
        <v>5</v>
      </c>
      <c r="O14" s="23">
        <f t="shared" si="1"/>
        <v>77</v>
      </c>
      <c r="Q14" s="46"/>
      <c r="R14" s="116">
        <f t="shared" si="0"/>
        <v>1.0099685204616999E-2</v>
      </c>
      <c r="S14" s="85"/>
      <c r="T14" s="80" t="s">
        <v>97</v>
      </c>
      <c r="U14" s="118">
        <v>5.3403897041135434E-2</v>
      </c>
      <c r="V14" s="85"/>
      <c r="W14" s="86" t="s">
        <v>164</v>
      </c>
      <c r="X14" s="78">
        <v>10</v>
      </c>
      <c r="Y14" s="78">
        <v>9</v>
      </c>
      <c r="Z14" s="78">
        <v>7</v>
      </c>
      <c r="AA14" s="78">
        <v>6</v>
      </c>
      <c r="AB14" s="78">
        <v>6</v>
      </c>
      <c r="AC14" s="78">
        <v>9</v>
      </c>
      <c r="AD14" s="78">
        <v>7</v>
      </c>
      <c r="AE14" s="78">
        <v>3</v>
      </c>
      <c r="AF14" s="78">
        <v>6</v>
      </c>
      <c r="AG14" s="78">
        <v>3</v>
      </c>
      <c r="AH14" s="78">
        <v>6</v>
      </c>
      <c r="AI14" s="78">
        <v>5</v>
      </c>
      <c r="AJ14" s="78">
        <v>77</v>
      </c>
      <c r="AK14" s="85"/>
    </row>
    <row r="15" spans="2:37" s="3" customFormat="1" ht="15" customHeight="1">
      <c r="B15" s="32" t="s">
        <v>81</v>
      </c>
      <c r="C15" s="32">
        <v>20</v>
      </c>
      <c r="D15" s="32">
        <v>21</v>
      </c>
      <c r="E15" s="32">
        <v>17</v>
      </c>
      <c r="F15" s="32">
        <v>10</v>
      </c>
      <c r="G15" s="32">
        <v>17</v>
      </c>
      <c r="H15" s="32">
        <v>15</v>
      </c>
      <c r="I15" s="32">
        <v>15</v>
      </c>
      <c r="J15" s="32">
        <v>20</v>
      </c>
      <c r="K15" s="32">
        <v>19</v>
      </c>
      <c r="L15" s="32">
        <v>16</v>
      </c>
      <c r="M15" s="32">
        <v>17</v>
      </c>
      <c r="N15" s="32">
        <v>25</v>
      </c>
      <c r="O15" s="23">
        <f t="shared" si="1"/>
        <v>212</v>
      </c>
      <c r="Q15" s="46"/>
      <c r="R15" s="116">
        <f t="shared" si="0"/>
        <v>2.7806925498426022E-2</v>
      </c>
      <c r="S15" s="85"/>
      <c r="T15" s="80" t="s">
        <v>92</v>
      </c>
      <c r="U15" s="118">
        <v>4.8111618955977868E-2</v>
      </c>
      <c r="V15" s="85"/>
      <c r="W15" s="86" t="s">
        <v>162</v>
      </c>
      <c r="X15" s="78">
        <v>20</v>
      </c>
      <c r="Y15" s="78">
        <v>21</v>
      </c>
      <c r="Z15" s="78">
        <v>17</v>
      </c>
      <c r="AA15" s="78">
        <v>10</v>
      </c>
      <c r="AB15" s="78">
        <v>17</v>
      </c>
      <c r="AC15" s="78">
        <v>15</v>
      </c>
      <c r="AD15" s="78">
        <v>15</v>
      </c>
      <c r="AE15" s="78">
        <v>20</v>
      </c>
      <c r="AF15" s="78">
        <v>19</v>
      </c>
      <c r="AG15" s="78">
        <v>16</v>
      </c>
      <c r="AH15" s="78">
        <v>17</v>
      </c>
      <c r="AI15" s="78">
        <v>25</v>
      </c>
      <c r="AJ15" s="78">
        <v>212</v>
      </c>
      <c r="AK15" s="85"/>
    </row>
    <row r="16" spans="2:37" s="3" customFormat="1" ht="15" customHeight="1">
      <c r="B16" s="32" t="s">
        <v>82</v>
      </c>
      <c r="C16" s="32">
        <v>5</v>
      </c>
      <c r="D16" s="32">
        <v>7</v>
      </c>
      <c r="E16" s="32">
        <v>6</v>
      </c>
      <c r="F16" s="32">
        <v>5</v>
      </c>
      <c r="G16" s="32">
        <v>8</v>
      </c>
      <c r="H16" s="32">
        <v>13</v>
      </c>
      <c r="I16" s="32">
        <v>10</v>
      </c>
      <c r="J16" s="32">
        <v>6</v>
      </c>
      <c r="K16" s="32">
        <v>5</v>
      </c>
      <c r="L16" s="32">
        <v>11</v>
      </c>
      <c r="M16" s="32">
        <v>5</v>
      </c>
      <c r="N16" s="32">
        <v>6</v>
      </c>
      <c r="O16" s="23">
        <f>SUM(C16:N16)</f>
        <v>87</v>
      </c>
      <c r="Q16" s="46"/>
      <c r="R16" s="116">
        <f>O17/$O$35</f>
        <v>9.1815320041972715E-4</v>
      </c>
      <c r="S16" s="85"/>
      <c r="T16" s="80" t="s">
        <v>76</v>
      </c>
      <c r="U16" s="118">
        <v>4.474380562905942E-2</v>
      </c>
      <c r="V16" s="85"/>
      <c r="W16" s="86" t="s">
        <v>168</v>
      </c>
      <c r="X16" s="78">
        <v>1</v>
      </c>
      <c r="Y16" s="78"/>
      <c r="Z16" s="78">
        <v>2</v>
      </c>
      <c r="AA16" s="78"/>
      <c r="AB16" s="78">
        <v>1</v>
      </c>
      <c r="AC16" s="78"/>
      <c r="AD16" s="78">
        <v>1</v>
      </c>
      <c r="AE16" s="78"/>
      <c r="AF16" s="78"/>
      <c r="AG16" s="78">
        <v>1</v>
      </c>
      <c r="AH16" s="78"/>
      <c r="AI16" s="78">
        <v>1</v>
      </c>
      <c r="AJ16" s="78">
        <v>7</v>
      </c>
      <c r="AK16" s="85"/>
    </row>
    <row r="17" spans="2:37" s="3" customFormat="1" ht="15" customHeight="1">
      <c r="B17" s="32" t="s">
        <v>85</v>
      </c>
      <c r="C17" s="32">
        <v>1</v>
      </c>
      <c r="D17" s="32"/>
      <c r="E17" s="32">
        <v>2</v>
      </c>
      <c r="F17" s="32"/>
      <c r="G17" s="32">
        <v>1</v>
      </c>
      <c r="H17" s="32"/>
      <c r="I17" s="32">
        <v>1</v>
      </c>
      <c r="J17" s="32"/>
      <c r="K17" s="32"/>
      <c r="L17" s="32">
        <v>1</v>
      </c>
      <c r="M17" s="32"/>
      <c r="N17" s="32">
        <v>1</v>
      </c>
      <c r="O17" s="23">
        <f t="shared" si="1"/>
        <v>7</v>
      </c>
      <c r="Q17" s="46"/>
      <c r="R17" s="116">
        <f>O16/$O$35</f>
        <v>1.1411332633788037E-2</v>
      </c>
      <c r="S17" s="85"/>
      <c r="T17" s="80" t="s">
        <v>79</v>
      </c>
      <c r="U17" s="118">
        <v>4.1135434207361078E-2</v>
      </c>
      <c r="V17" s="85"/>
      <c r="W17" s="86" t="s">
        <v>169</v>
      </c>
      <c r="X17" s="78">
        <v>5</v>
      </c>
      <c r="Y17" s="78">
        <v>7</v>
      </c>
      <c r="Z17" s="78">
        <v>6</v>
      </c>
      <c r="AA17" s="78">
        <v>5</v>
      </c>
      <c r="AB17" s="78">
        <v>8</v>
      </c>
      <c r="AC17" s="78">
        <v>13</v>
      </c>
      <c r="AD17" s="78">
        <v>10</v>
      </c>
      <c r="AE17" s="78">
        <v>6</v>
      </c>
      <c r="AF17" s="78">
        <v>5</v>
      </c>
      <c r="AG17" s="78">
        <v>11</v>
      </c>
      <c r="AH17" s="78">
        <v>5</v>
      </c>
      <c r="AI17" s="78">
        <v>6</v>
      </c>
      <c r="AJ17" s="78">
        <v>87</v>
      </c>
      <c r="AK17" s="85"/>
    </row>
    <row r="18" spans="2:37" s="3" customFormat="1" ht="15" customHeight="1">
      <c r="B18" s="32" t="s">
        <v>83</v>
      </c>
      <c r="C18" s="32">
        <v>26</v>
      </c>
      <c r="D18" s="32">
        <v>33</v>
      </c>
      <c r="E18" s="32">
        <v>30</v>
      </c>
      <c r="F18" s="32">
        <v>13</v>
      </c>
      <c r="G18" s="32">
        <v>13</v>
      </c>
      <c r="H18" s="32">
        <v>13</v>
      </c>
      <c r="I18" s="32">
        <v>12</v>
      </c>
      <c r="J18" s="32">
        <v>18</v>
      </c>
      <c r="K18" s="32">
        <v>13</v>
      </c>
      <c r="L18" s="32">
        <v>13</v>
      </c>
      <c r="M18" s="32">
        <v>12</v>
      </c>
      <c r="N18" s="32">
        <v>19</v>
      </c>
      <c r="O18" s="23">
        <f t="shared" si="1"/>
        <v>215</v>
      </c>
      <c r="Q18" s="46"/>
      <c r="R18" s="116">
        <f t="shared" ref="R18:R29" si="2">O18/$O$35</f>
        <v>2.8200419727177333E-2</v>
      </c>
      <c r="S18" s="85"/>
      <c r="T18" s="80" t="s">
        <v>74</v>
      </c>
      <c r="U18" s="118">
        <v>3.9692085638681741E-2</v>
      </c>
      <c r="V18" s="85"/>
      <c r="W18" s="86" t="s">
        <v>165</v>
      </c>
      <c r="X18" s="78">
        <v>26</v>
      </c>
      <c r="Y18" s="78">
        <v>33</v>
      </c>
      <c r="Z18" s="78">
        <v>30</v>
      </c>
      <c r="AA18" s="78">
        <v>13</v>
      </c>
      <c r="AB18" s="78">
        <v>13</v>
      </c>
      <c r="AC18" s="78">
        <v>13</v>
      </c>
      <c r="AD18" s="78">
        <v>12</v>
      </c>
      <c r="AE18" s="78">
        <v>18</v>
      </c>
      <c r="AF18" s="78">
        <v>13</v>
      </c>
      <c r="AG18" s="78">
        <v>13</v>
      </c>
      <c r="AH18" s="78">
        <v>12</v>
      </c>
      <c r="AI18" s="78">
        <v>19</v>
      </c>
      <c r="AJ18" s="78">
        <v>215</v>
      </c>
      <c r="AK18" s="85"/>
    </row>
    <row r="19" spans="2:37" ht="15" customHeight="1">
      <c r="B19" s="32" t="s">
        <v>84</v>
      </c>
      <c r="C19" s="32">
        <v>2</v>
      </c>
      <c r="D19" s="32">
        <v>3</v>
      </c>
      <c r="E19" s="32">
        <v>3</v>
      </c>
      <c r="F19" s="32">
        <v>3</v>
      </c>
      <c r="G19" s="32">
        <v>4</v>
      </c>
      <c r="H19" s="32">
        <v>4</v>
      </c>
      <c r="I19" s="32">
        <v>3</v>
      </c>
      <c r="J19" s="32">
        <v>1</v>
      </c>
      <c r="K19" s="32">
        <v>5</v>
      </c>
      <c r="L19" s="32">
        <v>3</v>
      </c>
      <c r="M19" s="32">
        <v>4</v>
      </c>
      <c r="N19" s="32">
        <v>5</v>
      </c>
      <c r="O19" s="23">
        <f t="shared" si="1"/>
        <v>40</v>
      </c>
      <c r="R19" s="116">
        <f t="shared" si="2"/>
        <v>5.246589716684155E-3</v>
      </c>
      <c r="T19" s="80" t="s">
        <v>89</v>
      </c>
      <c r="U19" s="118">
        <v>3.2355063747895117E-2</v>
      </c>
      <c r="W19" s="86" t="s">
        <v>172</v>
      </c>
      <c r="X19" s="78">
        <v>2</v>
      </c>
      <c r="Y19" s="78">
        <v>3</v>
      </c>
      <c r="Z19" s="78">
        <v>3</v>
      </c>
      <c r="AA19" s="78">
        <v>3</v>
      </c>
      <c r="AB19" s="78">
        <v>4</v>
      </c>
      <c r="AC19" s="78">
        <v>4</v>
      </c>
      <c r="AD19" s="78">
        <v>3</v>
      </c>
      <c r="AE19" s="78">
        <v>1</v>
      </c>
      <c r="AF19" s="78">
        <v>5</v>
      </c>
      <c r="AG19" s="78">
        <v>3</v>
      </c>
      <c r="AH19" s="78">
        <v>4</v>
      </c>
      <c r="AI19" s="78">
        <v>5</v>
      </c>
      <c r="AJ19" s="78">
        <v>40</v>
      </c>
      <c r="AK19" s="85"/>
    </row>
    <row r="20" spans="2:37" ht="15" customHeight="1">
      <c r="B20" s="32" t="s">
        <v>86</v>
      </c>
      <c r="C20" s="32">
        <v>55</v>
      </c>
      <c r="D20" s="32">
        <v>69</v>
      </c>
      <c r="E20" s="32">
        <v>73</v>
      </c>
      <c r="F20" s="32">
        <v>59</v>
      </c>
      <c r="G20" s="32">
        <v>71</v>
      </c>
      <c r="H20" s="32">
        <v>61</v>
      </c>
      <c r="I20" s="32">
        <v>76</v>
      </c>
      <c r="J20" s="32">
        <v>67</v>
      </c>
      <c r="K20" s="32">
        <v>71</v>
      </c>
      <c r="L20" s="32">
        <v>74</v>
      </c>
      <c r="M20" s="32">
        <v>66</v>
      </c>
      <c r="N20" s="32">
        <v>78</v>
      </c>
      <c r="O20" s="23">
        <f t="shared" si="1"/>
        <v>820</v>
      </c>
      <c r="Q20" s="47"/>
      <c r="R20" s="116">
        <f t="shared" si="2"/>
        <v>0.10755508919202518</v>
      </c>
      <c r="T20" s="80" t="s">
        <v>83</v>
      </c>
      <c r="U20" s="118">
        <v>2.8866971373586722E-2</v>
      </c>
      <c r="W20" s="86" t="s">
        <v>180</v>
      </c>
      <c r="X20" s="78">
        <v>55</v>
      </c>
      <c r="Y20" s="78">
        <v>69</v>
      </c>
      <c r="Z20" s="78">
        <v>73</v>
      </c>
      <c r="AA20" s="78">
        <v>59</v>
      </c>
      <c r="AB20" s="78">
        <v>71</v>
      </c>
      <c r="AC20" s="78">
        <v>61</v>
      </c>
      <c r="AD20" s="78">
        <v>76</v>
      </c>
      <c r="AE20" s="78">
        <v>67</v>
      </c>
      <c r="AF20" s="78">
        <v>71</v>
      </c>
      <c r="AG20" s="78">
        <v>74</v>
      </c>
      <c r="AH20" s="78">
        <v>66</v>
      </c>
      <c r="AI20" s="78">
        <v>78</v>
      </c>
      <c r="AJ20" s="78">
        <v>820</v>
      </c>
    </row>
    <row r="21" spans="2:37" ht="15" customHeight="1">
      <c r="B21" s="32" t="s">
        <v>87</v>
      </c>
      <c r="C21" s="32">
        <v>61</v>
      </c>
      <c r="D21" s="32">
        <v>64</v>
      </c>
      <c r="E21" s="32">
        <v>72</v>
      </c>
      <c r="F21" s="32">
        <v>48</v>
      </c>
      <c r="G21" s="32">
        <v>37</v>
      </c>
      <c r="H21" s="32">
        <v>45</v>
      </c>
      <c r="I21" s="32">
        <v>42</v>
      </c>
      <c r="J21" s="32">
        <v>40</v>
      </c>
      <c r="K21" s="32">
        <v>37</v>
      </c>
      <c r="L21" s="32">
        <v>45</v>
      </c>
      <c r="M21" s="32">
        <v>46</v>
      </c>
      <c r="N21" s="32">
        <v>49</v>
      </c>
      <c r="O21" s="23">
        <f t="shared" si="1"/>
        <v>586</v>
      </c>
      <c r="R21" s="116">
        <f t="shared" si="2"/>
        <v>7.6862539349422873E-2</v>
      </c>
      <c r="T21" s="80" t="s">
        <v>81</v>
      </c>
      <c r="U21" s="118">
        <v>2.778445994707722E-2</v>
      </c>
      <c r="W21" s="86" t="s">
        <v>185</v>
      </c>
      <c r="X21" s="78">
        <v>61</v>
      </c>
      <c r="Y21" s="78">
        <v>64</v>
      </c>
      <c r="Z21" s="78">
        <v>72</v>
      </c>
      <c r="AA21" s="78">
        <v>48</v>
      </c>
      <c r="AB21" s="78">
        <v>37</v>
      </c>
      <c r="AC21" s="78">
        <v>45</v>
      </c>
      <c r="AD21" s="78">
        <v>42</v>
      </c>
      <c r="AE21" s="78">
        <v>40</v>
      </c>
      <c r="AF21" s="78">
        <v>37</v>
      </c>
      <c r="AG21" s="78">
        <v>45</v>
      </c>
      <c r="AH21" s="78">
        <v>46</v>
      </c>
      <c r="AI21" s="78">
        <v>49</v>
      </c>
      <c r="AJ21" s="78">
        <v>586</v>
      </c>
    </row>
    <row r="22" spans="2:37" ht="15" customHeight="1">
      <c r="B22" s="32" t="s">
        <v>88</v>
      </c>
      <c r="C22" s="32">
        <v>87</v>
      </c>
      <c r="D22" s="32">
        <v>81</v>
      </c>
      <c r="E22" s="32">
        <v>90</v>
      </c>
      <c r="F22" s="32">
        <v>76</v>
      </c>
      <c r="G22" s="32">
        <v>86</v>
      </c>
      <c r="H22" s="32">
        <v>91</v>
      </c>
      <c r="I22" s="32">
        <v>87</v>
      </c>
      <c r="J22" s="32">
        <v>86</v>
      </c>
      <c r="K22" s="32">
        <v>91</v>
      </c>
      <c r="L22" s="32">
        <v>92</v>
      </c>
      <c r="M22" s="32">
        <v>93</v>
      </c>
      <c r="N22" s="32">
        <v>87</v>
      </c>
      <c r="O22" s="23">
        <f t="shared" si="1"/>
        <v>1047</v>
      </c>
      <c r="Q22" s="47"/>
      <c r="R22" s="116">
        <f t="shared" si="2"/>
        <v>0.13732948583420776</v>
      </c>
      <c r="T22" s="80" t="s">
        <v>95</v>
      </c>
      <c r="U22" s="118">
        <v>1.5756555208082751E-2</v>
      </c>
      <c r="W22" s="86" t="s">
        <v>181</v>
      </c>
      <c r="X22" s="78">
        <v>87</v>
      </c>
      <c r="Y22" s="78">
        <v>81</v>
      </c>
      <c r="Z22" s="78">
        <v>90</v>
      </c>
      <c r="AA22" s="78">
        <v>76</v>
      </c>
      <c r="AB22" s="78">
        <v>86</v>
      </c>
      <c r="AC22" s="78">
        <v>91</v>
      </c>
      <c r="AD22" s="78">
        <v>87</v>
      </c>
      <c r="AE22" s="78">
        <v>86</v>
      </c>
      <c r="AF22" s="78">
        <v>91</v>
      </c>
      <c r="AG22" s="78">
        <v>92</v>
      </c>
      <c r="AH22" s="78">
        <v>93</v>
      </c>
      <c r="AI22" s="78">
        <v>87</v>
      </c>
      <c r="AJ22" s="78">
        <v>1047</v>
      </c>
    </row>
    <row r="23" spans="2:37" ht="15" customHeight="1">
      <c r="B23" s="32" t="s">
        <v>90</v>
      </c>
      <c r="C23" s="32">
        <v>6</v>
      </c>
      <c r="D23" s="32">
        <v>12</v>
      </c>
      <c r="E23" s="32">
        <v>11</v>
      </c>
      <c r="F23" s="32">
        <v>8</v>
      </c>
      <c r="G23" s="32">
        <v>13</v>
      </c>
      <c r="H23" s="32">
        <v>15</v>
      </c>
      <c r="I23" s="32">
        <v>15</v>
      </c>
      <c r="J23" s="32">
        <v>7</v>
      </c>
      <c r="K23" s="32">
        <v>10</v>
      </c>
      <c r="L23" s="32">
        <v>5</v>
      </c>
      <c r="M23" s="32">
        <v>6</v>
      </c>
      <c r="N23" s="32">
        <v>10</v>
      </c>
      <c r="O23" s="23">
        <f t="shared" si="1"/>
        <v>118</v>
      </c>
      <c r="R23" s="116">
        <f t="shared" si="2"/>
        <v>1.5477439664218258E-2</v>
      </c>
      <c r="T23" s="80" t="s">
        <v>94</v>
      </c>
      <c r="U23" s="118">
        <v>1.4192927592013471E-2</v>
      </c>
      <c r="W23" s="86" t="s">
        <v>183</v>
      </c>
      <c r="X23" s="78">
        <v>6</v>
      </c>
      <c r="Y23" s="78">
        <v>12</v>
      </c>
      <c r="Z23" s="78">
        <v>11</v>
      </c>
      <c r="AA23" s="78">
        <v>8</v>
      </c>
      <c r="AB23" s="78">
        <v>13</v>
      </c>
      <c r="AC23" s="78">
        <v>15</v>
      </c>
      <c r="AD23" s="78">
        <v>15</v>
      </c>
      <c r="AE23" s="78">
        <v>7</v>
      </c>
      <c r="AF23" s="78">
        <v>10</v>
      </c>
      <c r="AG23" s="78">
        <v>5</v>
      </c>
      <c r="AH23" s="78">
        <v>6</v>
      </c>
      <c r="AI23" s="78">
        <v>10</v>
      </c>
      <c r="AJ23" s="78">
        <v>118</v>
      </c>
    </row>
    <row r="24" spans="2:37" ht="15" customHeight="1">
      <c r="B24" s="32" t="s">
        <v>89</v>
      </c>
      <c r="C24" s="32">
        <v>14</v>
      </c>
      <c r="D24" s="32">
        <v>20</v>
      </c>
      <c r="E24" s="32">
        <v>18</v>
      </c>
      <c r="F24" s="32">
        <v>22</v>
      </c>
      <c r="G24" s="32">
        <v>17</v>
      </c>
      <c r="H24" s="32">
        <v>31</v>
      </c>
      <c r="I24" s="32">
        <v>25</v>
      </c>
      <c r="J24" s="32">
        <v>27</v>
      </c>
      <c r="K24" s="32">
        <v>22</v>
      </c>
      <c r="L24" s="32">
        <v>26</v>
      </c>
      <c r="M24" s="32">
        <v>16</v>
      </c>
      <c r="N24" s="32">
        <v>21</v>
      </c>
      <c r="O24" s="23">
        <f t="shared" si="1"/>
        <v>259</v>
      </c>
      <c r="R24" s="116">
        <f t="shared" si="2"/>
        <v>3.3971668415529906E-2</v>
      </c>
      <c r="T24" s="80" t="s">
        <v>82</v>
      </c>
      <c r="U24" s="118">
        <v>1.262929997594419E-2</v>
      </c>
      <c r="W24" s="86" t="s">
        <v>171</v>
      </c>
      <c r="X24" s="78">
        <v>14</v>
      </c>
      <c r="Y24" s="78">
        <v>20</v>
      </c>
      <c r="Z24" s="78">
        <v>18</v>
      </c>
      <c r="AA24" s="78">
        <v>22</v>
      </c>
      <c r="AB24" s="78">
        <v>17</v>
      </c>
      <c r="AC24" s="78">
        <v>31</v>
      </c>
      <c r="AD24" s="78">
        <v>25</v>
      </c>
      <c r="AE24" s="78">
        <v>27</v>
      </c>
      <c r="AF24" s="78">
        <v>22</v>
      </c>
      <c r="AG24" s="78">
        <v>26</v>
      </c>
      <c r="AH24" s="78">
        <v>16</v>
      </c>
      <c r="AI24" s="78">
        <v>21</v>
      </c>
      <c r="AJ24" s="78">
        <v>259</v>
      </c>
    </row>
    <row r="25" spans="2:37" ht="15" customHeight="1">
      <c r="B25" s="32" t="s">
        <v>91</v>
      </c>
      <c r="C25" s="32">
        <v>52</v>
      </c>
      <c r="D25" s="32">
        <v>47</v>
      </c>
      <c r="E25" s="32">
        <v>46</v>
      </c>
      <c r="F25" s="32">
        <v>46</v>
      </c>
      <c r="G25" s="32">
        <v>55</v>
      </c>
      <c r="H25" s="32">
        <v>44</v>
      </c>
      <c r="I25" s="32">
        <v>51</v>
      </c>
      <c r="J25" s="32">
        <v>47</v>
      </c>
      <c r="K25" s="32">
        <v>42</v>
      </c>
      <c r="L25" s="32">
        <v>54</v>
      </c>
      <c r="M25" s="32">
        <v>50</v>
      </c>
      <c r="N25" s="32">
        <v>56</v>
      </c>
      <c r="O25" s="23">
        <f t="shared" si="1"/>
        <v>590</v>
      </c>
      <c r="Q25" s="47"/>
      <c r="R25" s="116">
        <f t="shared" si="2"/>
        <v>7.7387198321091297E-2</v>
      </c>
      <c r="T25" s="80" t="s">
        <v>90</v>
      </c>
      <c r="U25" s="118">
        <v>1.2388741881164301E-2</v>
      </c>
      <c r="W25" s="86" t="s">
        <v>182</v>
      </c>
      <c r="X25" s="78">
        <v>52</v>
      </c>
      <c r="Y25" s="78">
        <v>47</v>
      </c>
      <c r="Z25" s="78">
        <v>46</v>
      </c>
      <c r="AA25" s="78">
        <v>46</v>
      </c>
      <c r="AB25" s="78">
        <v>55</v>
      </c>
      <c r="AC25" s="78">
        <v>44</v>
      </c>
      <c r="AD25" s="78">
        <v>51</v>
      </c>
      <c r="AE25" s="78">
        <v>47</v>
      </c>
      <c r="AF25" s="78">
        <v>42</v>
      </c>
      <c r="AG25" s="78">
        <v>54</v>
      </c>
      <c r="AH25" s="78">
        <v>50</v>
      </c>
      <c r="AI25" s="78">
        <v>56</v>
      </c>
      <c r="AJ25" s="78">
        <v>590</v>
      </c>
    </row>
    <row r="26" spans="2:37" ht="15" customHeight="1">
      <c r="B26" s="32" t="s">
        <v>92</v>
      </c>
      <c r="C26" s="32">
        <v>26</v>
      </c>
      <c r="D26" s="32">
        <v>22</v>
      </c>
      <c r="E26" s="32">
        <v>18</v>
      </c>
      <c r="F26" s="32">
        <v>15</v>
      </c>
      <c r="G26" s="32">
        <v>30</v>
      </c>
      <c r="H26" s="32">
        <v>29</v>
      </c>
      <c r="I26" s="32">
        <v>32</v>
      </c>
      <c r="J26" s="32">
        <v>29</v>
      </c>
      <c r="K26" s="32">
        <v>28</v>
      </c>
      <c r="L26" s="32">
        <v>27</v>
      </c>
      <c r="M26" s="32">
        <v>23</v>
      </c>
      <c r="N26" s="32">
        <v>30</v>
      </c>
      <c r="O26" s="23">
        <f t="shared" si="1"/>
        <v>309</v>
      </c>
      <c r="R26" s="116">
        <f t="shared" si="2"/>
        <v>4.0529905561385103E-2</v>
      </c>
      <c r="T26" s="80" t="s">
        <v>96</v>
      </c>
      <c r="U26" s="118">
        <v>1.1907625691604522E-2</v>
      </c>
      <c r="W26" s="86" t="s">
        <v>166</v>
      </c>
      <c r="X26" s="78">
        <v>26</v>
      </c>
      <c r="Y26" s="78">
        <v>22</v>
      </c>
      <c r="Z26" s="78">
        <v>18</v>
      </c>
      <c r="AA26" s="78">
        <v>15</v>
      </c>
      <c r="AB26" s="78">
        <v>30</v>
      </c>
      <c r="AC26" s="78">
        <v>29</v>
      </c>
      <c r="AD26" s="78">
        <v>32</v>
      </c>
      <c r="AE26" s="78">
        <v>29</v>
      </c>
      <c r="AF26" s="78">
        <v>28</v>
      </c>
      <c r="AG26" s="78">
        <v>27</v>
      </c>
      <c r="AH26" s="78">
        <v>23</v>
      </c>
      <c r="AI26" s="78">
        <v>30</v>
      </c>
      <c r="AJ26" s="78">
        <v>309</v>
      </c>
    </row>
    <row r="27" spans="2:37" ht="15" customHeight="1">
      <c r="B27" s="32" t="s">
        <v>93</v>
      </c>
      <c r="C27" s="32">
        <v>2</v>
      </c>
      <c r="D27" s="32">
        <v>1</v>
      </c>
      <c r="E27" s="32">
        <v>2</v>
      </c>
      <c r="F27" s="32"/>
      <c r="G27" s="32">
        <v>2</v>
      </c>
      <c r="H27" s="32">
        <v>2</v>
      </c>
      <c r="I27" s="32"/>
      <c r="J27" s="32">
        <v>1</v>
      </c>
      <c r="K27" s="32"/>
      <c r="L27" s="32">
        <v>2</v>
      </c>
      <c r="M27" s="32"/>
      <c r="N27" s="32">
        <v>2</v>
      </c>
      <c r="O27" s="23">
        <f t="shared" si="1"/>
        <v>14</v>
      </c>
      <c r="R27" s="116">
        <f t="shared" si="2"/>
        <v>1.8363064008394543E-3</v>
      </c>
      <c r="T27" s="80" t="s">
        <v>80</v>
      </c>
      <c r="U27" s="118">
        <v>1.1426509502044744E-2</v>
      </c>
      <c r="W27" s="86" t="s">
        <v>167</v>
      </c>
      <c r="X27" s="78">
        <v>2</v>
      </c>
      <c r="Y27" s="78">
        <v>1</v>
      </c>
      <c r="Z27" s="78">
        <v>2</v>
      </c>
      <c r="AB27" s="78">
        <v>2</v>
      </c>
      <c r="AC27" s="78">
        <v>2</v>
      </c>
      <c r="AE27" s="78">
        <v>1</v>
      </c>
      <c r="AG27" s="78">
        <v>2</v>
      </c>
      <c r="AI27" s="78">
        <v>2</v>
      </c>
      <c r="AJ27" s="78">
        <v>14</v>
      </c>
    </row>
    <row r="28" spans="2:37" ht="15" customHeight="1">
      <c r="B28" s="32" t="s">
        <v>95</v>
      </c>
      <c r="C28" s="32">
        <v>7</v>
      </c>
      <c r="D28" s="32">
        <v>12</v>
      </c>
      <c r="E28" s="32">
        <v>13</v>
      </c>
      <c r="F28" s="32">
        <v>15</v>
      </c>
      <c r="G28" s="32">
        <v>8</v>
      </c>
      <c r="H28" s="32">
        <v>10</v>
      </c>
      <c r="I28" s="32">
        <v>12</v>
      </c>
      <c r="J28" s="32">
        <v>21</v>
      </c>
      <c r="K28" s="32">
        <v>19</v>
      </c>
      <c r="L28" s="32">
        <v>21</v>
      </c>
      <c r="M28" s="32">
        <v>11</v>
      </c>
      <c r="N28" s="32">
        <v>9</v>
      </c>
      <c r="O28" s="23">
        <f t="shared" si="1"/>
        <v>158</v>
      </c>
      <c r="R28" s="116">
        <f t="shared" si="2"/>
        <v>2.0724029380902412E-2</v>
      </c>
      <c r="T28" s="80" t="s">
        <v>77</v>
      </c>
      <c r="U28" s="118">
        <v>9.381765696415684E-3</v>
      </c>
      <c r="W28" s="86" t="s">
        <v>175</v>
      </c>
      <c r="X28" s="78">
        <v>7</v>
      </c>
      <c r="Y28" s="78">
        <v>12</v>
      </c>
      <c r="Z28" s="78">
        <v>13</v>
      </c>
      <c r="AA28" s="78">
        <v>15</v>
      </c>
      <c r="AB28" s="78">
        <v>8</v>
      </c>
      <c r="AC28" s="78">
        <v>10</v>
      </c>
      <c r="AD28" s="78">
        <v>12</v>
      </c>
      <c r="AE28" s="78">
        <v>21</v>
      </c>
      <c r="AF28" s="78">
        <v>19</v>
      </c>
      <c r="AG28" s="78">
        <v>21</v>
      </c>
      <c r="AH28" s="78">
        <v>11</v>
      </c>
      <c r="AI28" s="78">
        <v>9</v>
      </c>
      <c r="AJ28" s="78">
        <v>158</v>
      </c>
    </row>
    <row r="29" spans="2:37" ht="15" customHeight="1">
      <c r="B29" s="32" t="s">
        <v>94</v>
      </c>
      <c r="C29" s="32">
        <v>6</v>
      </c>
      <c r="D29" s="32">
        <v>8</v>
      </c>
      <c r="E29" s="32">
        <v>8</v>
      </c>
      <c r="F29" s="32">
        <v>6</v>
      </c>
      <c r="G29" s="32">
        <v>5</v>
      </c>
      <c r="H29" s="32">
        <v>6</v>
      </c>
      <c r="I29" s="32">
        <v>6</v>
      </c>
      <c r="J29" s="32">
        <v>5</v>
      </c>
      <c r="K29" s="32">
        <v>4</v>
      </c>
      <c r="L29" s="32">
        <v>8</v>
      </c>
      <c r="M29" s="32">
        <v>7</v>
      </c>
      <c r="N29" s="32">
        <v>7</v>
      </c>
      <c r="O29" s="23">
        <f t="shared" si="1"/>
        <v>76</v>
      </c>
      <c r="R29" s="116">
        <f t="shared" si="2"/>
        <v>9.9685204616998951E-3</v>
      </c>
      <c r="T29" s="80" t="s">
        <v>84</v>
      </c>
      <c r="U29" s="118">
        <v>5.4125571325475104E-3</v>
      </c>
      <c r="W29" s="86" t="s">
        <v>161</v>
      </c>
      <c r="X29" s="78">
        <v>6</v>
      </c>
      <c r="Y29" s="78">
        <v>8</v>
      </c>
      <c r="Z29" s="78">
        <v>8</v>
      </c>
      <c r="AA29" s="78">
        <v>6</v>
      </c>
      <c r="AB29" s="78">
        <v>5</v>
      </c>
      <c r="AC29" s="78">
        <v>6</v>
      </c>
      <c r="AD29" s="78">
        <v>6</v>
      </c>
      <c r="AE29" s="78">
        <v>5</v>
      </c>
      <c r="AF29" s="78">
        <v>4</v>
      </c>
      <c r="AG29" s="78">
        <v>8</v>
      </c>
      <c r="AH29" s="78">
        <v>7</v>
      </c>
      <c r="AI29" s="78">
        <v>7</v>
      </c>
      <c r="AJ29" s="78">
        <v>76</v>
      </c>
    </row>
    <row r="30" spans="2:37" ht="15" customHeight="1">
      <c r="B30" s="32" t="s">
        <v>155</v>
      </c>
      <c r="C30" s="32"/>
      <c r="D30" s="32">
        <v>6</v>
      </c>
      <c r="E30" s="32">
        <v>1</v>
      </c>
      <c r="F30" s="32"/>
      <c r="G30" s="32"/>
      <c r="H30" s="32"/>
      <c r="I30" s="32"/>
      <c r="J30" s="32"/>
      <c r="K30" s="32"/>
      <c r="L30" s="32"/>
      <c r="M30" s="32"/>
      <c r="N30" s="32"/>
      <c r="O30" s="23">
        <f t="shared" si="1"/>
        <v>7</v>
      </c>
      <c r="R30" s="116"/>
      <c r="T30" s="80" t="s">
        <v>98</v>
      </c>
      <c r="U30" s="118">
        <v>3.0069761847486168E-3</v>
      </c>
      <c r="W30" s="86" t="s">
        <v>179</v>
      </c>
      <c r="Y30" s="78">
        <v>6</v>
      </c>
      <c r="Z30" s="78">
        <v>1</v>
      </c>
      <c r="AJ30" s="78">
        <v>7</v>
      </c>
    </row>
    <row r="31" spans="2:37" ht="15" customHeight="1">
      <c r="B31" s="32" t="s">
        <v>96</v>
      </c>
      <c r="C31" s="32">
        <v>2</v>
      </c>
      <c r="D31" s="32">
        <v>4</v>
      </c>
      <c r="E31" s="32">
        <v>6</v>
      </c>
      <c r="F31" s="32">
        <v>6</v>
      </c>
      <c r="G31" s="32">
        <v>11</v>
      </c>
      <c r="H31" s="32">
        <v>3</v>
      </c>
      <c r="I31" s="32">
        <v>5</v>
      </c>
      <c r="J31" s="32">
        <v>6</v>
      </c>
      <c r="K31" s="32">
        <v>8</v>
      </c>
      <c r="L31" s="32">
        <v>8</v>
      </c>
      <c r="M31" s="32">
        <v>2</v>
      </c>
      <c r="N31" s="32">
        <v>6</v>
      </c>
      <c r="O31" s="23">
        <f t="shared" si="1"/>
        <v>67</v>
      </c>
      <c r="R31" s="116">
        <f>O31/$O$35</f>
        <v>8.7880377754459595E-3</v>
      </c>
      <c r="T31" s="80" t="s">
        <v>93</v>
      </c>
      <c r="U31" s="118">
        <v>2.0447438056290595E-3</v>
      </c>
      <c r="W31" s="86" t="s">
        <v>163</v>
      </c>
      <c r="X31" s="78">
        <v>2</v>
      </c>
      <c r="Y31" s="78">
        <v>4</v>
      </c>
      <c r="Z31" s="78">
        <v>6</v>
      </c>
      <c r="AA31" s="78">
        <v>6</v>
      </c>
      <c r="AB31" s="78">
        <v>11</v>
      </c>
      <c r="AC31" s="78">
        <v>3</v>
      </c>
      <c r="AD31" s="78">
        <v>5</v>
      </c>
      <c r="AE31" s="78">
        <v>6</v>
      </c>
      <c r="AF31" s="78">
        <v>8</v>
      </c>
      <c r="AG31" s="78">
        <v>8</v>
      </c>
      <c r="AH31" s="78">
        <v>2</v>
      </c>
      <c r="AI31" s="78">
        <v>6</v>
      </c>
      <c r="AJ31" s="78">
        <v>67</v>
      </c>
    </row>
    <row r="32" spans="2:37" ht="15" customHeight="1">
      <c r="B32" s="32" t="s">
        <v>121</v>
      </c>
      <c r="C32" s="32"/>
      <c r="D32" s="32"/>
      <c r="E32" s="32">
        <v>8</v>
      </c>
      <c r="F32" s="32"/>
      <c r="G32" s="32">
        <v>1</v>
      </c>
      <c r="H32" s="32"/>
      <c r="I32" s="32"/>
      <c r="J32" s="32"/>
      <c r="K32" s="32"/>
      <c r="L32" s="32">
        <v>3</v>
      </c>
      <c r="M32" s="32">
        <v>3</v>
      </c>
      <c r="N32" s="32"/>
      <c r="O32" s="23">
        <f t="shared" si="1"/>
        <v>15</v>
      </c>
      <c r="R32" s="116">
        <f>O32/$O$35</f>
        <v>1.967471143756558E-3</v>
      </c>
      <c r="T32" s="80" t="s">
        <v>121</v>
      </c>
      <c r="U32" s="118">
        <v>1.6839066634592255E-3</v>
      </c>
      <c r="W32" s="86" t="s">
        <v>176</v>
      </c>
      <c r="Z32" s="78">
        <v>8</v>
      </c>
      <c r="AB32" s="78">
        <v>1</v>
      </c>
      <c r="AG32" s="78">
        <v>3</v>
      </c>
      <c r="AH32" s="78">
        <v>3</v>
      </c>
      <c r="AJ32" s="78">
        <v>15</v>
      </c>
    </row>
    <row r="33" spans="2:37" ht="14">
      <c r="B33" s="32" t="s">
        <v>97</v>
      </c>
      <c r="C33" s="32">
        <v>45</v>
      </c>
      <c r="D33" s="32">
        <v>44</v>
      </c>
      <c r="E33" s="32">
        <v>49</v>
      </c>
      <c r="F33" s="32">
        <v>22</v>
      </c>
      <c r="G33" s="32">
        <v>16</v>
      </c>
      <c r="H33" s="32">
        <v>11</v>
      </c>
      <c r="I33" s="32">
        <v>12</v>
      </c>
      <c r="J33" s="32">
        <v>29</v>
      </c>
      <c r="K33" s="32">
        <v>19</v>
      </c>
      <c r="L33" s="32">
        <v>26</v>
      </c>
      <c r="M33" s="32">
        <v>45</v>
      </c>
      <c r="N33" s="32">
        <v>31</v>
      </c>
      <c r="O33" s="23">
        <f t="shared" si="1"/>
        <v>349</v>
      </c>
      <c r="R33" s="116">
        <f>O33/$O$35</f>
        <v>4.5776495278069256E-2</v>
      </c>
      <c r="T33" s="80" t="s">
        <v>85</v>
      </c>
      <c r="U33" s="118">
        <v>1.2027904738994466E-3</v>
      </c>
      <c r="W33" s="86" t="s">
        <v>178</v>
      </c>
      <c r="X33" s="78">
        <v>45</v>
      </c>
      <c r="Y33" s="78">
        <v>44</v>
      </c>
      <c r="Z33" s="78">
        <v>49</v>
      </c>
      <c r="AA33" s="78">
        <v>22</v>
      </c>
      <c r="AB33" s="78">
        <v>16</v>
      </c>
      <c r="AC33" s="78">
        <v>11</v>
      </c>
      <c r="AD33" s="78">
        <v>12</v>
      </c>
      <c r="AE33" s="78">
        <v>29</v>
      </c>
      <c r="AF33" s="78">
        <v>19</v>
      </c>
      <c r="AG33" s="78">
        <v>26</v>
      </c>
      <c r="AH33" s="78">
        <v>45</v>
      </c>
      <c r="AI33" s="78">
        <v>31</v>
      </c>
      <c r="AJ33" s="78">
        <v>349</v>
      </c>
    </row>
    <row r="34" spans="2:37" ht="14">
      <c r="B34" s="32" t="s">
        <v>98</v>
      </c>
      <c r="C34" s="32">
        <v>10</v>
      </c>
      <c r="D34" s="32">
        <v>8</v>
      </c>
      <c r="E34" s="32">
        <v>5</v>
      </c>
      <c r="F34" s="32"/>
      <c r="G34" s="32"/>
      <c r="H34" s="32"/>
      <c r="I34" s="32"/>
      <c r="J34" s="32"/>
      <c r="K34" s="32"/>
      <c r="L34" s="32">
        <v>1</v>
      </c>
      <c r="M34" s="32">
        <v>8</v>
      </c>
      <c r="N34" s="32">
        <v>4</v>
      </c>
      <c r="O34" s="23">
        <f t="shared" si="1"/>
        <v>36</v>
      </c>
      <c r="R34" s="116">
        <f>O34/$O$35</f>
        <v>4.7219307450157401E-3</v>
      </c>
      <c r="T34" s="80" t="s">
        <v>126</v>
      </c>
      <c r="U34" s="118">
        <v>2.4055809477988935E-4</v>
      </c>
      <c r="W34" s="86" t="s">
        <v>177</v>
      </c>
      <c r="X34" s="78">
        <v>10</v>
      </c>
      <c r="Y34" s="78">
        <v>8</v>
      </c>
      <c r="Z34" s="78">
        <v>5</v>
      </c>
      <c r="AG34" s="78">
        <v>1</v>
      </c>
      <c r="AH34" s="78">
        <v>8</v>
      </c>
      <c r="AI34" s="78">
        <v>4</v>
      </c>
      <c r="AJ34" s="78">
        <v>36</v>
      </c>
    </row>
    <row r="35" spans="2:37" ht="18" customHeight="1">
      <c r="B35" s="8" t="s">
        <v>13</v>
      </c>
      <c r="C35" s="20">
        <f t="shared" ref="C35:O35" si="3">SUM(C8:C34)</f>
        <v>634</v>
      </c>
      <c r="D35" s="20">
        <f t="shared" si="3"/>
        <v>700</v>
      </c>
      <c r="E35" s="20">
        <f t="shared" si="3"/>
        <v>700</v>
      </c>
      <c r="F35" s="20">
        <f t="shared" si="3"/>
        <v>570</v>
      </c>
      <c r="G35" s="20">
        <f t="shared" si="3"/>
        <v>590</v>
      </c>
      <c r="H35" s="20">
        <f t="shared" si="3"/>
        <v>606</v>
      </c>
      <c r="I35" s="20">
        <f t="shared" si="3"/>
        <v>609</v>
      </c>
      <c r="J35" s="20">
        <f t="shared" si="3"/>
        <v>628</v>
      </c>
      <c r="K35" s="20">
        <f t="shared" si="3"/>
        <v>614</v>
      </c>
      <c r="L35" s="20">
        <f t="shared" si="3"/>
        <v>649</v>
      </c>
      <c r="M35" s="20">
        <f t="shared" si="3"/>
        <v>649</v>
      </c>
      <c r="N35" s="20">
        <f t="shared" si="3"/>
        <v>675</v>
      </c>
      <c r="O35" s="20">
        <f t="shared" si="3"/>
        <v>7624</v>
      </c>
      <c r="R35" s="116">
        <f>O35/$O$35</f>
        <v>1</v>
      </c>
      <c r="T35" s="108" t="s">
        <v>13</v>
      </c>
      <c r="U35" s="119">
        <v>1</v>
      </c>
      <c r="W35" s="87" t="s">
        <v>158</v>
      </c>
      <c r="X35" s="84">
        <v>634</v>
      </c>
      <c r="Y35" s="84">
        <v>700</v>
      </c>
      <c r="Z35" s="84">
        <v>700</v>
      </c>
      <c r="AA35" s="84">
        <v>570</v>
      </c>
      <c r="AB35" s="84">
        <v>590</v>
      </c>
      <c r="AC35" s="84">
        <v>606</v>
      </c>
      <c r="AD35" s="84">
        <v>609</v>
      </c>
      <c r="AE35" s="84">
        <v>628</v>
      </c>
      <c r="AF35" s="84">
        <v>614</v>
      </c>
      <c r="AG35" s="84">
        <v>649</v>
      </c>
      <c r="AH35" s="84">
        <v>649</v>
      </c>
      <c r="AI35" s="84">
        <v>675</v>
      </c>
      <c r="AJ35" s="84">
        <v>7624</v>
      </c>
    </row>
    <row r="36" spans="2:37" ht="27.75" customHeight="1">
      <c r="O36" s="31"/>
    </row>
    <row r="37" spans="2:37" ht="15.75" customHeight="1">
      <c r="B37" s="128" t="s">
        <v>156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2:37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</row>
    <row r="39" spans="2:37">
      <c r="O39" s="31"/>
    </row>
    <row r="40" spans="2:37">
      <c r="O40" s="31"/>
    </row>
    <row r="41" spans="2:37">
      <c r="O41" s="31"/>
    </row>
    <row r="42" spans="2:37">
      <c r="O42" s="31"/>
    </row>
    <row r="43" spans="2:37">
      <c r="O43" s="31"/>
    </row>
    <row r="44" spans="2:37">
      <c r="O44" s="31"/>
    </row>
    <row r="45" spans="2:37">
      <c r="O45" s="31"/>
    </row>
    <row r="46" spans="2:37">
      <c r="O46" s="31"/>
    </row>
    <row r="47" spans="2:37">
      <c r="O47" s="31"/>
    </row>
    <row r="48" spans="2:37" s="1" customFormat="1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31"/>
      <c r="P48"/>
      <c r="Q48" s="45"/>
      <c r="R48" s="115"/>
      <c r="S48" s="83"/>
      <c r="T48" s="78"/>
      <c r="U48" s="78"/>
      <c r="V48" s="83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</row>
    <row r="49" spans="2:37" s="1" customFormat="1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31"/>
      <c r="Q49" s="46"/>
      <c r="R49" s="115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</row>
    <row r="50" spans="2:37" ht="27.75" customHeight="1">
      <c r="O50" s="31"/>
      <c r="P50" s="1"/>
      <c r="Q50" s="46"/>
      <c r="R50" s="120"/>
      <c r="T50" s="83"/>
      <c r="U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</row>
    <row r="51" spans="2:37">
      <c r="O51" s="31"/>
      <c r="R51" s="120"/>
    </row>
    <row r="52" spans="2:37">
      <c r="O52" s="31"/>
    </row>
    <row r="53" spans="2:37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2"/>
    </row>
    <row r="54" spans="2:3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2"/>
    </row>
    <row r="77" spans="2:37" s="1" customFormat="1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30"/>
      <c r="P77"/>
      <c r="Q77" s="45"/>
      <c r="R77" s="115"/>
      <c r="S77" s="83"/>
      <c r="T77" s="78"/>
      <c r="U77" s="78"/>
      <c r="V77" s="83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</row>
    <row r="78" spans="2:37">
      <c r="P78" s="1"/>
      <c r="Q78" s="46"/>
      <c r="T78" s="83"/>
      <c r="U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</row>
    <row r="79" spans="2:37">
      <c r="R79" s="120"/>
    </row>
    <row r="81" spans="2:37" s="1" customFormat="1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30"/>
      <c r="P81"/>
      <c r="Q81" s="45"/>
      <c r="R81" s="115"/>
      <c r="S81" s="83"/>
      <c r="T81" s="78"/>
      <c r="U81" s="78"/>
      <c r="V81" s="83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</row>
    <row r="82" spans="2:37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2"/>
      <c r="P82" s="1"/>
      <c r="Q82" s="46"/>
      <c r="T82" s="83"/>
      <c r="U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</row>
    <row r="83" spans="2:37">
      <c r="R83" s="120"/>
    </row>
    <row r="86" spans="2:37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2"/>
    </row>
  </sheetData>
  <sortState xmlns:xlrd2="http://schemas.microsoft.com/office/spreadsheetml/2017/richdata2" ref="T8:U34">
    <sortCondition descending="1" ref="U7:U33"/>
  </sortState>
  <mergeCells count="1">
    <mergeCell ref="B37:O38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Q37"/>
  <sheetViews>
    <sheetView workbookViewId="0">
      <selection activeCell="I2" sqref="I2:I3"/>
    </sheetView>
  </sheetViews>
  <sheetFormatPr baseColWidth="10" defaultRowHeight="13"/>
  <cols>
    <col min="1" max="1" width="10.83203125" style="77"/>
    <col min="2" max="3" width="10.83203125" style="78"/>
    <col min="4" max="13" width="10.83203125" style="77"/>
    <col min="14" max="14" width="10" style="77" customWidth="1"/>
    <col min="15" max="16384" width="10.83203125" style="77"/>
  </cols>
  <sheetData>
    <row r="2" spans="2:9" ht="17">
      <c r="B2" s="78" t="s">
        <v>18</v>
      </c>
      <c r="C2" s="78" t="s">
        <v>14</v>
      </c>
      <c r="I2" s="121" t="s">
        <v>226</v>
      </c>
    </row>
    <row r="3" spans="2:9" ht="17">
      <c r="B3" s="78" t="s">
        <v>1</v>
      </c>
      <c r="C3" s="79">
        <f>'CUADRO 2.1'!C35</f>
        <v>634</v>
      </c>
      <c r="I3" s="121" t="s">
        <v>153</v>
      </c>
    </row>
    <row r="4" spans="2:9">
      <c r="B4" s="78" t="s">
        <v>2</v>
      </c>
      <c r="C4" s="79">
        <f>'CUADRO 2.1'!D35</f>
        <v>700</v>
      </c>
    </row>
    <row r="5" spans="2:9">
      <c r="B5" s="78" t="s">
        <v>3</v>
      </c>
      <c r="C5" s="79">
        <f>'CUADRO 2.1'!E35</f>
        <v>700</v>
      </c>
    </row>
    <row r="6" spans="2:9">
      <c r="B6" s="78" t="s">
        <v>4</v>
      </c>
      <c r="C6" s="79">
        <f>'CUADRO 2.1'!F35</f>
        <v>570</v>
      </c>
    </row>
    <row r="7" spans="2:9">
      <c r="B7" s="78" t="s">
        <v>5</v>
      </c>
      <c r="C7" s="79">
        <f>'CUADRO 2.1'!G35</f>
        <v>590</v>
      </c>
    </row>
    <row r="8" spans="2:9">
      <c r="B8" s="78" t="s">
        <v>6</v>
      </c>
      <c r="C8" s="79">
        <f>'CUADRO 2.1'!H35</f>
        <v>606</v>
      </c>
    </row>
    <row r="9" spans="2:9">
      <c r="B9" s="78" t="s">
        <v>7</v>
      </c>
      <c r="C9" s="79">
        <f>'CUADRO 2.1'!I35</f>
        <v>609</v>
      </c>
    </row>
    <row r="10" spans="2:9">
      <c r="B10" s="78" t="s">
        <v>8</v>
      </c>
      <c r="C10" s="79">
        <f>'CUADRO 2.1'!J35</f>
        <v>628</v>
      </c>
    </row>
    <row r="11" spans="2:9">
      <c r="B11" s="78" t="s">
        <v>9</v>
      </c>
      <c r="C11" s="79">
        <f>'CUADRO 2.1'!K35</f>
        <v>614</v>
      </c>
    </row>
    <row r="12" spans="2:9">
      <c r="B12" s="78" t="s">
        <v>10</v>
      </c>
      <c r="C12" s="79">
        <f>'CUADRO 2.1'!L35</f>
        <v>649</v>
      </c>
    </row>
    <row r="13" spans="2:9">
      <c r="B13" s="78" t="s">
        <v>11</v>
      </c>
      <c r="C13" s="79">
        <f>'CUADRO 2.1'!M35</f>
        <v>649</v>
      </c>
    </row>
    <row r="14" spans="2:9">
      <c r="B14" s="78" t="s">
        <v>12</v>
      </c>
      <c r="C14" s="79">
        <f>'CUADRO 2.1'!N35</f>
        <v>675</v>
      </c>
    </row>
    <row r="15" spans="2:9">
      <c r="B15" s="78" t="s">
        <v>13</v>
      </c>
      <c r="C15" s="79">
        <f>SUM(C3:C14)</f>
        <v>7624</v>
      </c>
    </row>
    <row r="20" spans="2:17">
      <c r="B20" s="78" t="s">
        <v>125</v>
      </c>
    </row>
    <row r="27" spans="2:17">
      <c r="Q27" s="78"/>
    </row>
    <row r="28" spans="2:17">
      <c r="Q28" s="78"/>
    </row>
    <row r="29" spans="2:17">
      <c r="Q29" s="78"/>
    </row>
    <row r="30" spans="2:17">
      <c r="Q30" s="78"/>
    </row>
    <row r="31" spans="2:17">
      <c r="Q31" s="78">
        <v>444</v>
      </c>
    </row>
    <row r="32" spans="2:17">
      <c r="Q32" s="78"/>
    </row>
    <row r="33" spans="17:17">
      <c r="Q33" s="78"/>
    </row>
    <row r="34" spans="17:17">
      <c r="Q34" s="78"/>
    </row>
    <row r="35" spans="17:17">
      <c r="Q35" s="78"/>
    </row>
    <row r="36" spans="17:17">
      <c r="Q36" s="78"/>
    </row>
    <row r="37" spans="17:17">
      <c r="Q37" s="78"/>
    </row>
  </sheetData>
  <phoneticPr fontId="0" type="noConversion"/>
  <printOptions horizontalCentered="1" verticalCentered="1"/>
  <pageMargins left="0.15748031496062992" right="0.19685039370078741" top="0.19685039370078741" bottom="0.19685039370078741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Q29"/>
  <sheetViews>
    <sheetView zoomScale="70" zoomScaleNormal="70" workbookViewId="0">
      <selection activeCell="V29" sqref="V29"/>
    </sheetView>
  </sheetViews>
  <sheetFormatPr baseColWidth="10" defaultRowHeight="13"/>
  <cols>
    <col min="1" max="1" width="14.5" style="78" bestFit="1" customWidth="1"/>
    <col min="2" max="3" width="10.83203125" style="78"/>
    <col min="4" max="16384" width="10.83203125" style="77"/>
  </cols>
  <sheetData>
    <row r="2" spans="1:17" ht="15" customHeight="1">
      <c r="A2" s="80" t="s">
        <v>74</v>
      </c>
      <c r="B2" s="78" t="s">
        <v>19</v>
      </c>
      <c r="C2" s="81">
        <v>390</v>
      </c>
      <c r="O2" s="122" t="s">
        <v>227</v>
      </c>
      <c r="P2" s="22"/>
      <c r="Q2" s="22"/>
    </row>
    <row r="3" spans="1:17" ht="15" customHeight="1">
      <c r="A3" s="80" t="s">
        <v>75</v>
      </c>
      <c r="B3" s="78" t="s">
        <v>20</v>
      </c>
      <c r="C3" s="81">
        <v>454</v>
      </c>
      <c r="O3" s="122" t="s">
        <v>153</v>
      </c>
    </row>
    <row r="4" spans="1:17" ht="15" customHeight="1">
      <c r="A4" s="80" t="s">
        <v>76</v>
      </c>
      <c r="B4" s="78" t="s">
        <v>21</v>
      </c>
      <c r="C4" s="81">
        <v>287</v>
      </c>
    </row>
    <row r="5" spans="1:17" ht="15" customHeight="1">
      <c r="A5" s="80" t="s">
        <v>77</v>
      </c>
      <c r="B5" s="78" t="s">
        <v>23</v>
      </c>
      <c r="C5" s="81">
        <v>56</v>
      </c>
    </row>
    <row r="6" spans="1:17" ht="15" customHeight="1">
      <c r="A6" s="80" t="s">
        <v>78</v>
      </c>
      <c r="B6" s="78" t="s">
        <v>24</v>
      </c>
      <c r="C6" s="81">
        <v>978</v>
      </c>
    </row>
    <row r="7" spans="1:17" ht="15" customHeight="1">
      <c r="A7" s="80" t="s">
        <v>79</v>
      </c>
      <c r="B7" s="78" t="s">
        <v>22</v>
      </c>
      <c r="C7" s="81">
        <v>370</v>
      </c>
    </row>
    <row r="8" spans="1:17" ht="15" customHeight="1">
      <c r="A8" s="80" t="s">
        <v>80</v>
      </c>
      <c r="B8" s="78" t="s">
        <v>26</v>
      </c>
      <c r="C8" s="81">
        <v>77</v>
      </c>
    </row>
    <row r="9" spans="1:17" ht="15" customHeight="1">
      <c r="A9" s="80" t="s">
        <v>81</v>
      </c>
      <c r="B9" s="78" t="s">
        <v>25</v>
      </c>
      <c r="C9" s="81">
        <v>212</v>
      </c>
    </row>
    <row r="10" spans="1:17" ht="15" customHeight="1">
      <c r="A10" s="80" t="s">
        <v>82</v>
      </c>
      <c r="B10" s="78" t="s">
        <v>27</v>
      </c>
      <c r="C10" s="81">
        <v>87</v>
      </c>
    </row>
    <row r="11" spans="1:17" ht="15" customHeight="1">
      <c r="A11" s="80" t="s">
        <v>85</v>
      </c>
      <c r="B11" s="78" t="s">
        <v>30</v>
      </c>
      <c r="C11" s="81">
        <v>7</v>
      </c>
    </row>
    <row r="12" spans="1:17" ht="15" customHeight="1">
      <c r="A12" s="80" t="s">
        <v>83</v>
      </c>
      <c r="B12" s="78" t="s">
        <v>28</v>
      </c>
      <c r="C12" s="81">
        <v>215</v>
      </c>
    </row>
    <row r="13" spans="1:17" ht="15" customHeight="1">
      <c r="A13" s="80" t="s">
        <v>84</v>
      </c>
      <c r="B13" s="78" t="s">
        <v>29</v>
      </c>
      <c r="C13" s="81">
        <v>40</v>
      </c>
    </row>
    <row r="14" spans="1:17" ht="15" customHeight="1">
      <c r="A14" s="80" t="s">
        <v>86</v>
      </c>
      <c r="B14" s="78" t="s">
        <v>31</v>
      </c>
      <c r="C14" s="81">
        <v>820</v>
      </c>
    </row>
    <row r="15" spans="1:17" ht="15" customHeight="1">
      <c r="A15" s="80" t="s">
        <v>87</v>
      </c>
      <c r="B15" s="78" t="s">
        <v>32</v>
      </c>
      <c r="C15" s="81">
        <v>586</v>
      </c>
    </row>
    <row r="16" spans="1:17" ht="15" customHeight="1">
      <c r="A16" s="80" t="s">
        <v>88</v>
      </c>
      <c r="B16" s="78" t="s">
        <v>188</v>
      </c>
      <c r="C16" s="81">
        <v>1047</v>
      </c>
    </row>
    <row r="17" spans="1:3" ht="15" customHeight="1">
      <c r="A17" s="80" t="s">
        <v>90</v>
      </c>
      <c r="B17" s="78" t="s">
        <v>34</v>
      </c>
      <c r="C17" s="81">
        <v>118</v>
      </c>
    </row>
    <row r="18" spans="1:3" ht="15" customHeight="1">
      <c r="A18" s="80" t="s">
        <v>89</v>
      </c>
      <c r="B18" s="78" t="s">
        <v>37</v>
      </c>
      <c r="C18" s="81">
        <v>259</v>
      </c>
    </row>
    <row r="19" spans="1:3" ht="15" customHeight="1">
      <c r="A19" s="80" t="s">
        <v>91</v>
      </c>
      <c r="B19" s="78" t="s">
        <v>36</v>
      </c>
      <c r="C19" s="81">
        <v>590</v>
      </c>
    </row>
    <row r="20" spans="1:3" ht="15" customHeight="1">
      <c r="A20" s="80" t="s">
        <v>92</v>
      </c>
      <c r="B20" s="78" t="s">
        <v>35</v>
      </c>
      <c r="C20" s="81">
        <v>309</v>
      </c>
    </row>
    <row r="21" spans="1:3" ht="15" customHeight="1">
      <c r="A21" s="80" t="s">
        <v>93</v>
      </c>
      <c r="B21" s="78" t="s">
        <v>45</v>
      </c>
      <c r="C21" s="81">
        <v>14</v>
      </c>
    </row>
    <row r="22" spans="1:3" ht="15" customHeight="1">
      <c r="A22" s="80" t="s">
        <v>95</v>
      </c>
      <c r="B22" s="78" t="s">
        <v>38</v>
      </c>
      <c r="C22" s="81">
        <v>158</v>
      </c>
    </row>
    <row r="23" spans="1:3" ht="15" customHeight="1">
      <c r="A23" s="80" t="s">
        <v>94</v>
      </c>
      <c r="B23" s="78" t="s">
        <v>39</v>
      </c>
      <c r="C23" s="81">
        <v>76</v>
      </c>
    </row>
    <row r="24" spans="1:3" ht="15" customHeight="1">
      <c r="A24" s="80" t="s">
        <v>155</v>
      </c>
      <c r="B24" s="78" t="s">
        <v>154</v>
      </c>
      <c r="C24" s="78">
        <v>7</v>
      </c>
    </row>
    <row r="25" spans="1:3" ht="15" customHeight="1">
      <c r="A25" s="80" t="s">
        <v>96</v>
      </c>
      <c r="B25" s="82" t="s">
        <v>40</v>
      </c>
      <c r="C25" s="81">
        <v>67</v>
      </c>
    </row>
    <row r="26" spans="1:3" ht="15" customHeight="1">
      <c r="A26" s="80" t="s">
        <v>121</v>
      </c>
      <c r="B26" s="82" t="s">
        <v>122</v>
      </c>
      <c r="C26" s="81">
        <v>15</v>
      </c>
    </row>
    <row r="27" spans="1:3" ht="15" customHeight="1">
      <c r="A27" s="80" t="s">
        <v>97</v>
      </c>
      <c r="B27" s="82" t="s">
        <v>41</v>
      </c>
      <c r="C27" s="81">
        <v>349</v>
      </c>
    </row>
    <row r="28" spans="1:3" ht="15" customHeight="1">
      <c r="A28" s="80" t="s">
        <v>98</v>
      </c>
      <c r="B28" s="82" t="s">
        <v>42</v>
      </c>
      <c r="C28" s="81">
        <v>36</v>
      </c>
    </row>
    <row r="29" spans="1:3" ht="15" customHeight="1">
      <c r="B29" s="82"/>
      <c r="C29" s="81">
        <f>SUM(C2:C28)</f>
        <v>7624</v>
      </c>
    </row>
  </sheetData>
  <phoneticPr fontId="0" type="noConversion"/>
  <printOptions horizontalCentered="1" verticalCentered="1"/>
  <pageMargins left="0.75" right="0.75" top="1" bottom="1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AR40"/>
  <sheetViews>
    <sheetView showGridLines="0" topLeftCell="A4" workbookViewId="0">
      <selection activeCell="B9" sqref="B9:AC36"/>
    </sheetView>
  </sheetViews>
  <sheetFormatPr baseColWidth="10" defaultColWidth="11.5" defaultRowHeight="15" customHeight="1"/>
  <cols>
    <col min="1" max="1" width="2.33203125" style="24" customWidth="1"/>
    <col min="2" max="2" width="15.5" style="24" customWidth="1"/>
    <col min="3" max="25" width="5.1640625" style="24" bestFit="1" customWidth="1"/>
    <col min="26" max="28" width="6.6640625" style="24" bestFit="1" customWidth="1"/>
    <col min="29" max="29" width="7.1640625" style="24" bestFit="1" customWidth="1"/>
    <col min="30" max="30" width="11.5" style="78"/>
    <col min="31" max="31" width="21" style="78" bestFit="1" customWidth="1"/>
    <col min="32" max="43" width="4" style="78" bestFit="1" customWidth="1"/>
    <col min="44" max="44" width="11.5" style="78"/>
    <col min="45" max="16384" width="11.5" style="24"/>
  </cols>
  <sheetData>
    <row r="2" spans="2:44" ht="15" customHeight="1">
      <c r="B2" s="1" t="s">
        <v>73</v>
      </c>
    </row>
    <row r="3" spans="2:44" ht="15" customHeight="1">
      <c r="B3" s="1"/>
    </row>
    <row r="4" spans="2:44" ht="15" customHeight="1">
      <c r="B4" s="1" t="s">
        <v>189</v>
      </c>
    </row>
    <row r="5" spans="2:44" ht="15" customHeight="1">
      <c r="B5" s="1" t="s">
        <v>153</v>
      </c>
    </row>
    <row r="6" spans="2:44" ht="15" customHeight="1">
      <c r="B6" s="1"/>
    </row>
    <row r="7" spans="2:44" ht="15" customHeight="1">
      <c r="B7" s="133" t="s">
        <v>72</v>
      </c>
      <c r="C7" s="130" t="s">
        <v>1</v>
      </c>
      <c r="D7" s="130"/>
      <c r="E7" s="130" t="s">
        <v>2</v>
      </c>
      <c r="F7" s="130"/>
      <c r="G7" s="131" t="s">
        <v>3</v>
      </c>
      <c r="H7" s="132"/>
      <c r="I7" s="130" t="s">
        <v>4</v>
      </c>
      <c r="J7" s="130"/>
      <c r="K7" s="130" t="s">
        <v>5</v>
      </c>
      <c r="L7" s="130"/>
      <c r="M7" s="130" t="s">
        <v>6</v>
      </c>
      <c r="N7" s="130"/>
      <c r="O7" s="130" t="s">
        <v>7</v>
      </c>
      <c r="P7" s="130"/>
      <c r="Q7" s="130" t="s">
        <v>8</v>
      </c>
      <c r="R7" s="130"/>
      <c r="S7" s="130" t="s">
        <v>9</v>
      </c>
      <c r="T7" s="130"/>
      <c r="U7" s="130" t="s">
        <v>10</v>
      </c>
      <c r="V7" s="130"/>
      <c r="W7" s="130" t="s">
        <v>11</v>
      </c>
      <c r="X7" s="130"/>
      <c r="Y7" s="130" t="s">
        <v>12</v>
      </c>
      <c r="Z7" s="130"/>
      <c r="AA7" s="130" t="s">
        <v>13</v>
      </c>
      <c r="AB7" s="130"/>
      <c r="AC7" s="130" t="s">
        <v>13</v>
      </c>
    </row>
    <row r="8" spans="2:44" ht="15" customHeight="1">
      <c r="B8" s="134"/>
      <c r="C8" s="15" t="s">
        <v>57</v>
      </c>
      <c r="D8" s="15" t="s">
        <v>58</v>
      </c>
      <c r="E8" s="15" t="s">
        <v>57</v>
      </c>
      <c r="F8" s="15" t="s">
        <v>58</v>
      </c>
      <c r="G8" s="15" t="s">
        <v>57</v>
      </c>
      <c r="H8" s="15" t="s">
        <v>58</v>
      </c>
      <c r="I8" s="15" t="s">
        <v>57</v>
      </c>
      <c r="J8" s="15" t="s">
        <v>58</v>
      </c>
      <c r="K8" s="15" t="s">
        <v>57</v>
      </c>
      <c r="L8" s="15" t="s">
        <v>58</v>
      </c>
      <c r="M8" s="15" t="s">
        <v>57</v>
      </c>
      <c r="N8" s="15" t="s">
        <v>58</v>
      </c>
      <c r="O8" s="15" t="s">
        <v>57</v>
      </c>
      <c r="P8" s="15" t="s">
        <v>58</v>
      </c>
      <c r="Q8" s="15" t="s">
        <v>57</v>
      </c>
      <c r="R8" s="15" t="s">
        <v>58</v>
      </c>
      <c r="S8" s="15" t="s">
        <v>57</v>
      </c>
      <c r="T8" s="15" t="s">
        <v>58</v>
      </c>
      <c r="U8" s="15" t="s">
        <v>57</v>
      </c>
      <c r="V8" s="15" t="s">
        <v>58</v>
      </c>
      <c r="W8" s="15" t="s">
        <v>57</v>
      </c>
      <c r="X8" s="15" t="s">
        <v>58</v>
      </c>
      <c r="Y8" s="15" t="s">
        <v>57</v>
      </c>
      <c r="Z8" s="15" t="s">
        <v>58</v>
      </c>
      <c r="AA8" s="15" t="s">
        <v>57</v>
      </c>
      <c r="AB8" s="15" t="s">
        <v>58</v>
      </c>
      <c r="AC8" s="130"/>
      <c r="AE8" s="84" t="s">
        <v>157</v>
      </c>
      <c r="AF8" s="84">
        <v>1</v>
      </c>
      <c r="AG8" s="84">
        <v>2</v>
      </c>
      <c r="AH8" s="84">
        <v>3</v>
      </c>
      <c r="AI8" s="84">
        <v>4</v>
      </c>
      <c r="AJ8" s="84">
        <v>5</v>
      </c>
      <c r="AK8" s="84">
        <v>6</v>
      </c>
      <c r="AL8" s="84">
        <v>7</v>
      </c>
      <c r="AM8" s="84">
        <v>8</v>
      </c>
      <c r="AN8" s="84">
        <v>9</v>
      </c>
      <c r="AO8" s="84">
        <v>10</v>
      </c>
      <c r="AP8" s="84">
        <v>11</v>
      </c>
      <c r="AQ8" s="84">
        <v>12</v>
      </c>
      <c r="AR8" s="84" t="s">
        <v>158</v>
      </c>
    </row>
    <row r="9" spans="2:44" ht="15" customHeight="1">
      <c r="B9" s="32" t="s">
        <v>74</v>
      </c>
      <c r="C9" s="38">
        <v>30</v>
      </c>
      <c r="D9" s="38">
        <v>4</v>
      </c>
      <c r="E9" s="38">
        <v>27</v>
      </c>
      <c r="F9" s="38">
        <v>2</v>
      </c>
      <c r="G9" s="38">
        <v>25</v>
      </c>
      <c r="H9" s="38">
        <v>4</v>
      </c>
      <c r="I9" s="38">
        <v>26</v>
      </c>
      <c r="J9" s="38">
        <v>4</v>
      </c>
      <c r="K9" s="38">
        <v>27</v>
      </c>
      <c r="L9" s="38">
        <v>2</v>
      </c>
      <c r="M9" s="38">
        <v>24</v>
      </c>
      <c r="N9" s="38">
        <v>4</v>
      </c>
      <c r="O9" s="38">
        <v>29</v>
      </c>
      <c r="P9" s="38">
        <v>5</v>
      </c>
      <c r="Q9" s="38">
        <v>31</v>
      </c>
      <c r="R9" s="38">
        <v>5</v>
      </c>
      <c r="S9" s="38">
        <v>30</v>
      </c>
      <c r="T9" s="38">
        <v>3</v>
      </c>
      <c r="U9" s="38">
        <v>34</v>
      </c>
      <c r="V9" s="38">
        <v>2</v>
      </c>
      <c r="W9" s="38">
        <v>31</v>
      </c>
      <c r="X9" s="38">
        <v>3</v>
      </c>
      <c r="Y9" s="38">
        <v>32</v>
      </c>
      <c r="Z9" s="38">
        <v>6</v>
      </c>
      <c r="AA9" s="20">
        <f>C9+E9+G9+I9+K9+M9+O9+Q9+S9+U9+W9+Y9</f>
        <v>346</v>
      </c>
      <c r="AB9" s="20">
        <f>D9+F9+H9+J9+L9+N9+P9+R9+T9+V9+X9+Z9</f>
        <v>44</v>
      </c>
      <c r="AC9" s="20">
        <f>AA9+AB9</f>
        <v>390</v>
      </c>
      <c r="AE9" s="86" t="s">
        <v>160</v>
      </c>
      <c r="AF9" s="78">
        <v>30</v>
      </c>
      <c r="AG9" s="78">
        <v>27</v>
      </c>
      <c r="AH9" s="78">
        <v>25</v>
      </c>
      <c r="AI9" s="78">
        <v>26</v>
      </c>
      <c r="AJ9" s="78">
        <v>27</v>
      </c>
      <c r="AK9" s="78">
        <v>24</v>
      </c>
      <c r="AL9" s="78">
        <v>29</v>
      </c>
      <c r="AM9" s="78">
        <v>31</v>
      </c>
      <c r="AN9" s="78">
        <v>30</v>
      </c>
      <c r="AO9" s="78">
        <v>34</v>
      </c>
      <c r="AP9" s="78">
        <v>31</v>
      </c>
      <c r="AQ9" s="78">
        <v>32</v>
      </c>
      <c r="AR9" s="78">
        <v>346</v>
      </c>
    </row>
    <row r="10" spans="2:44" ht="15" customHeight="1">
      <c r="B10" s="32" t="s">
        <v>75</v>
      </c>
      <c r="C10" s="38">
        <v>24</v>
      </c>
      <c r="D10" s="38">
        <v>7</v>
      </c>
      <c r="E10" s="38">
        <v>32</v>
      </c>
      <c r="F10" s="38">
        <v>8</v>
      </c>
      <c r="G10" s="38">
        <v>28</v>
      </c>
      <c r="H10" s="38">
        <v>10</v>
      </c>
      <c r="I10" s="38">
        <v>23</v>
      </c>
      <c r="J10" s="38">
        <v>10</v>
      </c>
      <c r="K10" s="38">
        <v>31</v>
      </c>
      <c r="L10" s="38">
        <v>7</v>
      </c>
      <c r="M10" s="38">
        <v>30</v>
      </c>
      <c r="N10" s="38">
        <v>6</v>
      </c>
      <c r="O10" s="38">
        <v>26</v>
      </c>
      <c r="P10" s="38">
        <v>7</v>
      </c>
      <c r="Q10" s="38">
        <v>36</v>
      </c>
      <c r="R10" s="38">
        <v>8</v>
      </c>
      <c r="S10" s="38">
        <v>30</v>
      </c>
      <c r="T10" s="38">
        <v>7</v>
      </c>
      <c r="U10" s="38">
        <v>37</v>
      </c>
      <c r="V10" s="38">
        <v>7</v>
      </c>
      <c r="W10" s="38">
        <v>31</v>
      </c>
      <c r="X10" s="38">
        <v>8</v>
      </c>
      <c r="Y10" s="38">
        <v>34</v>
      </c>
      <c r="Z10" s="38">
        <v>7</v>
      </c>
      <c r="AA10" s="20">
        <f t="shared" ref="AA10:AA35" si="0">C10+E10+G10+I10+K10+M10+O10+Q10+S10+U10+W10+Y10</f>
        <v>362</v>
      </c>
      <c r="AB10" s="20">
        <f t="shared" ref="AB10:AB35" si="1">D10+F10+H10+J10+L10+N10+P10+R10+T10+V10+X10+Z10</f>
        <v>92</v>
      </c>
      <c r="AC10" s="20">
        <f t="shared" ref="AC10:AC35" si="2">AA10+AB10</f>
        <v>454</v>
      </c>
      <c r="AE10" s="86" t="s">
        <v>170</v>
      </c>
      <c r="AF10" s="78">
        <v>24</v>
      </c>
      <c r="AG10" s="78">
        <v>32</v>
      </c>
      <c r="AH10" s="78">
        <v>28</v>
      </c>
      <c r="AI10" s="78">
        <v>23</v>
      </c>
      <c r="AJ10" s="78">
        <v>31</v>
      </c>
      <c r="AK10" s="78">
        <v>30</v>
      </c>
      <c r="AL10" s="78">
        <v>26</v>
      </c>
      <c r="AM10" s="78">
        <v>36</v>
      </c>
      <c r="AN10" s="78">
        <v>30</v>
      </c>
      <c r="AO10" s="78">
        <v>37</v>
      </c>
      <c r="AP10" s="78">
        <v>31</v>
      </c>
      <c r="AQ10" s="78">
        <v>34</v>
      </c>
      <c r="AR10" s="78">
        <v>362</v>
      </c>
    </row>
    <row r="11" spans="2:44" ht="15" customHeight="1">
      <c r="B11" s="32" t="s">
        <v>76</v>
      </c>
      <c r="C11" s="38">
        <v>0</v>
      </c>
      <c r="D11" s="38">
        <v>32</v>
      </c>
      <c r="E11" s="38">
        <v>0</v>
      </c>
      <c r="F11" s="38">
        <v>31</v>
      </c>
      <c r="G11" s="38">
        <v>0</v>
      </c>
      <c r="H11" s="38">
        <v>19</v>
      </c>
      <c r="I11" s="38">
        <v>0</v>
      </c>
      <c r="J11" s="38">
        <v>23</v>
      </c>
      <c r="K11" s="38">
        <v>0</v>
      </c>
      <c r="L11" s="38">
        <v>19</v>
      </c>
      <c r="M11" s="38">
        <v>0</v>
      </c>
      <c r="N11" s="38">
        <v>20</v>
      </c>
      <c r="O11" s="38">
        <v>0</v>
      </c>
      <c r="P11" s="38">
        <v>23</v>
      </c>
      <c r="Q11" s="38">
        <v>0</v>
      </c>
      <c r="R11" s="38">
        <v>19</v>
      </c>
      <c r="S11" s="38">
        <v>0</v>
      </c>
      <c r="T11" s="38">
        <v>26</v>
      </c>
      <c r="U11" s="38">
        <v>0</v>
      </c>
      <c r="V11" s="38">
        <v>20</v>
      </c>
      <c r="W11" s="38">
        <v>0</v>
      </c>
      <c r="X11" s="38">
        <v>27</v>
      </c>
      <c r="Y11" s="38">
        <v>0</v>
      </c>
      <c r="Z11" s="38">
        <v>28</v>
      </c>
      <c r="AA11" s="20">
        <f t="shared" si="0"/>
        <v>0</v>
      </c>
      <c r="AB11" s="20">
        <f t="shared" si="1"/>
        <v>287</v>
      </c>
      <c r="AC11" s="20">
        <f t="shared" si="2"/>
        <v>287</v>
      </c>
      <c r="AE11" s="86"/>
    </row>
    <row r="12" spans="2:44" ht="15" customHeight="1">
      <c r="B12" s="32" t="s">
        <v>77</v>
      </c>
      <c r="C12" s="38">
        <v>0</v>
      </c>
      <c r="D12" s="38">
        <v>5</v>
      </c>
      <c r="E12" s="38">
        <v>2</v>
      </c>
      <c r="F12" s="38">
        <v>2</v>
      </c>
      <c r="G12" s="38">
        <v>0</v>
      </c>
      <c r="H12" s="38">
        <v>4</v>
      </c>
      <c r="I12" s="38">
        <v>1</v>
      </c>
      <c r="J12" s="38">
        <v>2</v>
      </c>
      <c r="K12" s="38">
        <v>2</v>
      </c>
      <c r="L12" s="38">
        <v>2</v>
      </c>
      <c r="M12" s="38">
        <v>0</v>
      </c>
      <c r="N12" s="38">
        <v>6</v>
      </c>
      <c r="O12" s="38">
        <v>0</v>
      </c>
      <c r="P12" s="38">
        <v>3</v>
      </c>
      <c r="Q12" s="38">
        <v>2</v>
      </c>
      <c r="R12" s="38">
        <v>1</v>
      </c>
      <c r="S12" s="38">
        <v>0</v>
      </c>
      <c r="T12" s="38">
        <v>5</v>
      </c>
      <c r="U12" s="38">
        <v>4</v>
      </c>
      <c r="V12" s="38">
        <v>3</v>
      </c>
      <c r="W12" s="38">
        <v>0</v>
      </c>
      <c r="X12" s="38">
        <v>7</v>
      </c>
      <c r="Y12" s="38">
        <v>1</v>
      </c>
      <c r="Z12" s="38">
        <v>4</v>
      </c>
      <c r="AA12" s="20">
        <f t="shared" si="0"/>
        <v>12</v>
      </c>
      <c r="AB12" s="20">
        <f t="shared" si="1"/>
        <v>44</v>
      </c>
      <c r="AC12" s="20">
        <f t="shared" si="2"/>
        <v>56</v>
      </c>
      <c r="AE12" s="86" t="s">
        <v>184</v>
      </c>
      <c r="AG12" s="78">
        <v>2</v>
      </c>
      <c r="AI12" s="78">
        <v>1</v>
      </c>
      <c r="AJ12" s="78">
        <v>2</v>
      </c>
      <c r="AM12" s="78">
        <v>2</v>
      </c>
      <c r="AO12" s="78">
        <v>4</v>
      </c>
      <c r="AQ12" s="78">
        <v>1</v>
      </c>
      <c r="AR12" s="78">
        <v>12</v>
      </c>
    </row>
    <row r="13" spans="2:44" ht="15" customHeight="1">
      <c r="B13" s="32" t="s">
        <v>78</v>
      </c>
      <c r="C13" s="38">
        <v>53</v>
      </c>
      <c r="D13" s="38">
        <v>5</v>
      </c>
      <c r="E13" s="38">
        <v>84</v>
      </c>
      <c r="F13" s="38">
        <v>5</v>
      </c>
      <c r="G13" s="38">
        <v>80</v>
      </c>
      <c r="H13" s="38">
        <v>7</v>
      </c>
      <c r="I13" s="38">
        <v>81</v>
      </c>
      <c r="J13" s="38">
        <v>6</v>
      </c>
      <c r="K13" s="38">
        <v>66</v>
      </c>
      <c r="L13" s="38">
        <v>8</v>
      </c>
      <c r="M13" s="38">
        <v>79</v>
      </c>
      <c r="N13" s="38">
        <v>6</v>
      </c>
      <c r="O13" s="38">
        <v>67</v>
      </c>
      <c r="P13" s="38">
        <v>12</v>
      </c>
      <c r="Q13" s="38">
        <v>78</v>
      </c>
      <c r="R13" s="38">
        <v>7</v>
      </c>
      <c r="S13" s="38">
        <v>74</v>
      </c>
      <c r="T13" s="38">
        <v>7</v>
      </c>
      <c r="U13" s="38">
        <v>71</v>
      </c>
      <c r="V13" s="38">
        <v>6</v>
      </c>
      <c r="W13" s="38">
        <v>89</v>
      </c>
      <c r="X13" s="38">
        <v>5</v>
      </c>
      <c r="Y13" s="38">
        <v>77</v>
      </c>
      <c r="Z13" s="38">
        <v>5</v>
      </c>
      <c r="AA13" s="20">
        <f t="shared" si="0"/>
        <v>899</v>
      </c>
      <c r="AB13" s="20">
        <f t="shared" si="1"/>
        <v>79</v>
      </c>
      <c r="AC13" s="20">
        <f t="shared" si="2"/>
        <v>978</v>
      </c>
      <c r="AE13" s="86" t="s">
        <v>173</v>
      </c>
      <c r="AF13" s="78">
        <v>53</v>
      </c>
      <c r="AG13" s="78">
        <v>84</v>
      </c>
      <c r="AH13" s="78">
        <v>80</v>
      </c>
      <c r="AI13" s="78">
        <v>81</v>
      </c>
      <c r="AJ13" s="78">
        <v>66</v>
      </c>
      <c r="AK13" s="78">
        <v>79</v>
      </c>
      <c r="AL13" s="78">
        <v>67</v>
      </c>
      <c r="AM13" s="78">
        <v>78</v>
      </c>
      <c r="AN13" s="78">
        <v>74</v>
      </c>
      <c r="AO13" s="78">
        <v>71</v>
      </c>
      <c r="AP13" s="78">
        <v>89</v>
      </c>
      <c r="AQ13" s="78">
        <v>77</v>
      </c>
      <c r="AR13" s="78">
        <v>899</v>
      </c>
    </row>
    <row r="14" spans="2:44" ht="15" customHeight="1">
      <c r="B14" s="32" t="s">
        <v>79</v>
      </c>
      <c r="C14" s="38">
        <v>33</v>
      </c>
      <c r="D14" s="38">
        <v>4</v>
      </c>
      <c r="E14" s="38">
        <v>31</v>
      </c>
      <c r="F14" s="38">
        <v>5</v>
      </c>
      <c r="G14" s="38">
        <v>31</v>
      </c>
      <c r="H14" s="38">
        <v>7</v>
      </c>
      <c r="I14" s="38">
        <v>30</v>
      </c>
      <c r="J14" s="38">
        <v>4</v>
      </c>
      <c r="K14" s="38">
        <v>18</v>
      </c>
      <c r="L14" s="38">
        <v>7</v>
      </c>
      <c r="M14" s="38">
        <v>21</v>
      </c>
      <c r="N14" s="38">
        <v>8</v>
      </c>
      <c r="O14" s="38">
        <v>22</v>
      </c>
      <c r="P14" s="38">
        <v>4</v>
      </c>
      <c r="Q14" s="38">
        <v>23</v>
      </c>
      <c r="R14" s="38">
        <v>5</v>
      </c>
      <c r="S14" s="38">
        <v>25</v>
      </c>
      <c r="T14" s="38">
        <v>8</v>
      </c>
      <c r="U14" s="38">
        <v>22</v>
      </c>
      <c r="V14" s="38">
        <v>4</v>
      </c>
      <c r="W14" s="38">
        <v>22</v>
      </c>
      <c r="X14" s="38">
        <v>6</v>
      </c>
      <c r="Y14" s="38">
        <v>21</v>
      </c>
      <c r="Z14" s="38">
        <v>9</v>
      </c>
      <c r="AA14" s="20">
        <f t="shared" si="0"/>
        <v>299</v>
      </c>
      <c r="AB14" s="20">
        <f t="shared" si="1"/>
        <v>71</v>
      </c>
      <c r="AC14" s="20">
        <f t="shared" si="2"/>
        <v>370</v>
      </c>
      <c r="AE14" s="86" t="s">
        <v>159</v>
      </c>
      <c r="AF14" s="78">
        <v>33</v>
      </c>
      <c r="AG14" s="78">
        <v>31</v>
      </c>
      <c r="AH14" s="78">
        <v>31</v>
      </c>
      <c r="AI14" s="78">
        <v>30</v>
      </c>
      <c r="AJ14" s="78">
        <v>18</v>
      </c>
      <c r="AK14" s="78">
        <v>21</v>
      </c>
      <c r="AL14" s="78">
        <v>22</v>
      </c>
      <c r="AM14" s="78">
        <v>23</v>
      </c>
      <c r="AN14" s="78">
        <v>25</v>
      </c>
      <c r="AO14" s="78">
        <v>22</v>
      </c>
      <c r="AP14" s="78">
        <v>22</v>
      </c>
      <c r="AQ14" s="78">
        <v>21</v>
      </c>
      <c r="AR14" s="78">
        <v>299</v>
      </c>
    </row>
    <row r="15" spans="2:44" ht="15" customHeight="1">
      <c r="B15" s="32" t="s">
        <v>80</v>
      </c>
      <c r="C15" s="38">
        <v>7</v>
      </c>
      <c r="D15" s="38">
        <v>3</v>
      </c>
      <c r="E15" s="38">
        <v>7</v>
      </c>
      <c r="F15" s="38">
        <v>2</v>
      </c>
      <c r="G15" s="38">
        <v>5</v>
      </c>
      <c r="H15" s="38">
        <v>2</v>
      </c>
      <c r="I15" s="38">
        <v>5</v>
      </c>
      <c r="J15" s="38">
        <v>1</v>
      </c>
      <c r="K15" s="38">
        <v>4</v>
      </c>
      <c r="L15" s="38">
        <v>2</v>
      </c>
      <c r="M15" s="38">
        <v>8</v>
      </c>
      <c r="N15" s="38">
        <v>1</v>
      </c>
      <c r="O15" s="38">
        <v>6</v>
      </c>
      <c r="P15" s="38">
        <v>1</v>
      </c>
      <c r="Q15" s="38">
        <v>3</v>
      </c>
      <c r="R15" s="38">
        <v>0</v>
      </c>
      <c r="S15" s="38">
        <v>3</v>
      </c>
      <c r="T15" s="38">
        <v>3</v>
      </c>
      <c r="U15" s="38">
        <v>1</v>
      </c>
      <c r="V15" s="38">
        <v>2</v>
      </c>
      <c r="W15" s="38">
        <v>6</v>
      </c>
      <c r="X15" s="38">
        <v>0</v>
      </c>
      <c r="Y15" s="38">
        <v>3</v>
      </c>
      <c r="Z15" s="38">
        <v>2</v>
      </c>
      <c r="AA15" s="20">
        <f t="shared" si="0"/>
        <v>58</v>
      </c>
      <c r="AB15" s="20">
        <f t="shared" si="1"/>
        <v>19</v>
      </c>
      <c r="AC15" s="20">
        <f t="shared" si="2"/>
        <v>77</v>
      </c>
      <c r="AE15" s="86" t="s">
        <v>164</v>
      </c>
      <c r="AF15" s="78">
        <v>7</v>
      </c>
      <c r="AG15" s="78">
        <v>7</v>
      </c>
      <c r="AH15" s="78">
        <v>5</v>
      </c>
      <c r="AI15" s="78">
        <v>5</v>
      </c>
      <c r="AJ15" s="78">
        <v>4</v>
      </c>
      <c r="AK15" s="78">
        <v>8</v>
      </c>
      <c r="AL15" s="78">
        <v>6</v>
      </c>
      <c r="AM15" s="78">
        <v>3</v>
      </c>
      <c r="AN15" s="78">
        <v>3</v>
      </c>
      <c r="AO15" s="78">
        <v>1</v>
      </c>
      <c r="AP15" s="78">
        <v>6</v>
      </c>
      <c r="AQ15" s="78">
        <v>3</v>
      </c>
      <c r="AR15" s="78">
        <v>58</v>
      </c>
    </row>
    <row r="16" spans="2:44" ht="15" customHeight="1">
      <c r="B16" s="32" t="s">
        <v>81</v>
      </c>
      <c r="C16" s="38">
        <v>12</v>
      </c>
      <c r="D16" s="38">
        <v>8</v>
      </c>
      <c r="E16" s="38">
        <v>13</v>
      </c>
      <c r="F16" s="38">
        <v>8</v>
      </c>
      <c r="G16" s="38">
        <v>9</v>
      </c>
      <c r="H16" s="38">
        <v>8</v>
      </c>
      <c r="I16" s="38">
        <v>5</v>
      </c>
      <c r="J16" s="38">
        <v>5</v>
      </c>
      <c r="K16" s="38">
        <v>8</v>
      </c>
      <c r="L16" s="38">
        <v>9</v>
      </c>
      <c r="M16" s="38">
        <v>8</v>
      </c>
      <c r="N16" s="38">
        <v>7</v>
      </c>
      <c r="O16" s="38">
        <v>6</v>
      </c>
      <c r="P16" s="38">
        <v>9</v>
      </c>
      <c r="Q16" s="38">
        <v>13</v>
      </c>
      <c r="R16" s="38">
        <v>7</v>
      </c>
      <c r="S16" s="38">
        <v>9</v>
      </c>
      <c r="T16" s="38">
        <v>10</v>
      </c>
      <c r="U16" s="38">
        <v>7</v>
      </c>
      <c r="V16" s="38">
        <v>9</v>
      </c>
      <c r="W16" s="38">
        <v>9</v>
      </c>
      <c r="X16" s="38">
        <v>8</v>
      </c>
      <c r="Y16" s="38">
        <v>16</v>
      </c>
      <c r="Z16" s="38">
        <v>9</v>
      </c>
      <c r="AA16" s="20">
        <f t="shared" si="0"/>
        <v>115</v>
      </c>
      <c r="AB16" s="20">
        <f t="shared" si="1"/>
        <v>97</v>
      </c>
      <c r="AC16" s="20">
        <f t="shared" si="2"/>
        <v>212</v>
      </c>
      <c r="AE16" s="86" t="s">
        <v>162</v>
      </c>
      <c r="AF16" s="78">
        <v>12</v>
      </c>
      <c r="AG16" s="78">
        <v>13</v>
      </c>
      <c r="AH16" s="78">
        <v>9</v>
      </c>
      <c r="AI16" s="78">
        <v>5</v>
      </c>
      <c r="AJ16" s="78">
        <v>8</v>
      </c>
      <c r="AK16" s="78">
        <v>8</v>
      </c>
      <c r="AL16" s="78">
        <v>6</v>
      </c>
      <c r="AM16" s="78">
        <v>13</v>
      </c>
      <c r="AN16" s="78">
        <v>9</v>
      </c>
      <c r="AO16" s="78">
        <v>7</v>
      </c>
      <c r="AP16" s="78">
        <v>9</v>
      </c>
      <c r="AQ16" s="78">
        <v>16</v>
      </c>
      <c r="AR16" s="78">
        <v>115</v>
      </c>
    </row>
    <row r="17" spans="2:44" ht="15" customHeight="1">
      <c r="B17" s="32" t="s">
        <v>82</v>
      </c>
      <c r="C17" s="38">
        <v>5</v>
      </c>
      <c r="D17" s="38">
        <v>0</v>
      </c>
      <c r="E17" s="38">
        <v>7</v>
      </c>
      <c r="F17" s="38">
        <v>0</v>
      </c>
      <c r="G17" s="38">
        <v>6</v>
      </c>
      <c r="H17" s="38">
        <v>0</v>
      </c>
      <c r="I17" s="38">
        <v>5</v>
      </c>
      <c r="J17" s="38">
        <v>0</v>
      </c>
      <c r="K17" s="38">
        <v>8</v>
      </c>
      <c r="L17" s="38">
        <v>0</v>
      </c>
      <c r="M17" s="38">
        <v>13</v>
      </c>
      <c r="N17" s="38">
        <v>0</v>
      </c>
      <c r="O17" s="38">
        <v>10</v>
      </c>
      <c r="P17" s="38">
        <v>0</v>
      </c>
      <c r="Q17" s="38">
        <v>6</v>
      </c>
      <c r="R17" s="38">
        <v>0</v>
      </c>
      <c r="S17" s="38">
        <v>5</v>
      </c>
      <c r="T17" s="38">
        <v>0</v>
      </c>
      <c r="U17" s="38">
        <v>11</v>
      </c>
      <c r="V17" s="38">
        <v>0</v>
      </c>
      <c r="W17" s="38">
        <v>5</v>
      </c>
      <c r="X17" s="38">
        <v>0</v>
      </c>
      <c r="Y17" s="38">
        <v>6</v>
      </c>
      <c r="Z17" s="38">
        <v>0</v>
      </c>
      <c r="AA17" s="20">
        <f t="shared" si="0"/>
        <v>87</v>
      </c>
      <c r="AB17" s="20">
        <f t="shared" si="1"/>
        <v>0</v>
      </c>
      <c r="AC17" s="20">
        <f t="shared" si="2"/>
        <v>87</v>
      </c>
      <c r="AE17" s="86" t="s">
        <v>169</v>
      </c>
      <c r="AF17" s="78">
        <v>5</v>
      </c>
      <c r="AG17" s="78">
        <v>7</v>
      </c>
      <c r="AH17" s="78">
        <v>6</v>
      </c>
      <c r="AI17" s="78">
        <v>5</v>
      </c>
      <c r="AJ17" s="78">
        <v>8</v>
      </c>
      <c r="AK17" s="78">
        <v>13</v>
      </c>
      <c r="AL17" s="78">
        <v>10</v>
      </c>
      <c r="AM17" s="78">
        <v>6</v>
      </c>
      <c r="AN17" s="78">
        <v>5</v>
      </c>
      <c r="AO17" s="78">
        <v>11</v>
      </c>
      <c r="AP17" s="78">
        <v>5</v>
      </c>
      <c r="AQ17" s="78">
        <v>6</v>
      </c>
      <c r="AR17" s="78">
        <v>87</v>
      </c>
    </row>
    <row r="18" spans="2:44" ht="15" customHeight="1">
      <c r="B18" s="32" t="s">
        <v>85</v>
      </c>
      <c r="C18" s="38">
        <v>0</v>
      </c>
      <c r="D18" s="38">
        <v>1</v>
      </c>
      <c r="E18" s="38">
        <v>0</v>
      </c>
      <c r="F18" s="38">
        <v>0</v>
      </c>
      <c r="G18" s="38">
        <v>0</v>
      </c>
      <c r="H18" s="38">
        <v>2</v>
      </c>
      <c r="I18" s="38">
        <v>0</v>
      </c>
      <c r="J18" s="38">
        <v>0</v>
      </c>
      <c r="K18" s="38">
        <v>0</v>
      </c>
      <c r="L18" s="38">
        <v>1</v>
      </c>
      <c r="M18" s="38">
        <v>0</v>
      </c>
      <c r="N18" s="38">
        <v>0</v>
      </c>
      <c r="O18" s="38">
        <v>0</v>
      </c>
      <c r="P18" s="38">
        <v>1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1</v>
      </c>
      <c r="W18" s="38">
        <v>0</v>
      </c>
      <c r="X18" s="38">
        <v>0</v>
      </c>
      <c r="Y18" s="38">
        <v>0</v>
      </c>
      <c r="Z18" s="38">
        <v>1</v>
      </c>
      <c r="AA18" s="20">
        <f t="shared" si="0"/>
        <v>0</v>
      </c>
      <c r="AB18" s="20">
        <f t="shared" si="1"/>
        <v>7</v>
      </c>
      <c r="AC18" s="20">
        <f t="shared" si="2"/>
        <v>7</v>
      </c>
      <c r="AE18" s="86"/>
    </row>
    <row r="19" spans="2:44" ht="15" customHeight="1">
      <c r="B19" s="32" t="s">
        <v>83</v>
      </c>
      <c r="C19" s="38">
        <v>21</v>
      </c>
      <c r="D19" s="38">
        <v>5</v>
      </c>
      <c r="E19" s="38">
        <v>25</v>
      </c>
      <c r="F19" s="38">
        <v>8</v>
      </c>
      <c r="G19" s="38">
        <v>26</v>
      </c>
      <c r="H19" s="38">
        <v>4</v>
      </c>
      <c r="I19" s="38">
        <v>6</v>
      </c>
      <c r="J19" s="38">
        <v>7</v>
      </c>
      <c r="K19" s="38">
        <v>7</v>
      </c>
      <c r="L19" s="38">
        <v>6</v>
      </c>
      <c r="M19" s="38">
        <v>10</v>
      </c>
      <c r="N19" s="38">
        <v>3</v>
      </c>
      <c r="O19" s="38">
        <v>8</v>
      </c>
      <c r="P19" s="38">
        <v>4</v>
      </c>
      <c r="Q19" s="38">
        <v>10</v>
      </c>
      <c r="R19" s="38">
        <v>8</v>
      </c>
      <c r="S19" s="38">
        <v>8</v>
      </c>
      <c r="T19" s="38">
        <v>5</v>
      </c>
      <c r="U19" s="38">
        <v>7</v>
      </c>
      <c r="V19" s="38">
        <v>6</v>
      </c>
      <c r="W19" s="38">
        <v>6</v>
      </c>
      <c r="X19" s="38">
        <v>6</v>
      </c>
      <c r="Y19" s="38">
        <v>15</v>
      </c>
      <c r="Z19" s="38">
        <v>4</v>
      </c>
      <c r="AA19" s="20">
        <f t="shared" si="0"/>
        <v>149</v>
      </c>
      <c r="AB19" s="20">
        <f t="shared" si="1"/>
        <v>66</v>
      </c>
      <c r="AC19" s="20">
        <f t="shared" si="2"/>
        <v>215</v>
      </c>
      <c r="AE19" s="86" t="s">
        <v>165</v>
      </c>
      <c r="AF19" s="78">
        <v>21</v>
      </c>
      <c r="AG19" s="78">
        <v>25</v>
      </c>
      <c r="AH19" s="78">
        <v>26</v>
      </c>
      <c r="AI19" s="78">
        <v>6</v>
      </c>
      <c r="AJ19" s="78">
        <v>7</v>
      </c>
      <c r="AK19" s="78">
        <v>10</v>
      </c>
      <c r="AL19" s="78">
        <v>8</v>
      </c>
      <c r="AM19" s="78">
        <v>10</v>
      </c>
      <c r="AN19" s="78">
        <v>8</v>
      </c>
      <c r="AO19" s="78">
        <v>7</v>
      </c>
      <c r="AP19" s="78">
        <v>6</v>
      </c>
      <c r="AQ19" s="78">
        <v>15</v>
      </c>
      <c r="AR19" s="78">
        <v>149</v>
      </c>
    </row>
    <row r="20" spans="2:44" ht="15" customHeight="1">
      <c r="B20" s="32" t="s">
        <v>84</v>
      </c>
      <c r="C20" s="38">
        <v>2</v>
      </c>
      <c r="D20" s="38">
        <v>0</v>
      </c>
      <c r="E20" s="38">
        <v>3</v>
      </c>
      <c r="F20" s="38">
        <v>0</v>
      </c>
      <c r="G20" s="38">
        <v>3</v>
      </c>
      <c r="H20" s="38">
        <v>0</v>
      </c>
      <c r="I20" s="38">
        <v>3</v>
      </c>
      <c r="J20" s="38">
        <v>0</v>
      </c>
      <c r="K20" s="38">
        <v>4</v>
      </c>
      <c r="L20" s="38">
        <v>0</v>
      </c>
      <c r="M20" s="38">
        <v>4</v>
      </c>
      <c r="N20" s="38">
        <v>0</v>
      </c>
      <c r="O20" s="38">
        <v>3</v>
      </c>
      <c r="P20" s="38">
        <v>0</v>
      </c>
      <c r="Q20" s="38">
        <v>1</v>
      </c>
      <c r="R20" s="38">
        <v>0</v>
      </c>
      <c r="S20" s="38">
        <v>5</v>
      </c>
      <c r="T20" s="38">
        <v>0</v>
      </c>
      <c r="U20" s="38">
        <v>3</v>
      </c>
      <c r="V20" s="38">
        <v>0</v>
      </c>
      <c r="W20" s="38">
        <v>4</v>
      </c>
      <c r="X20" s="38">
        <v>0</v>
      </c>
      <c r="Y20" s="38">
        <v>5</v>
      </c>
      <c r="Z20" s="38">
        <v>0</v>
      </c>
      <c r="AA20" s="20">
        <f t="shared" si="0"/>
        <v>40</v>
      </c>
      <c r="AB20" s="20">
        <f t="shared" si="1"/>
        <v>0</v>
      </c>
      <c r="AC20" s="20">
        <f t="shared" si="2"/>
        <v>40</v>
      </c>
      <c r="AE20" s="86" t="s">
        <v>172</v>
      </c>
      <c r="AF20" s="78">
        <v>2</v>
      </c>
      <c r="AG20" s="78">
        <v>3</v>
      </c>
      <c r="AH20" s="78">
        <v>3</v>
      </c>
      <c r="AI20" s="78">
        <v>3</v>
      </c>
      <c r="AJ20" s="78">
        <v>4</v>
      </c>
      <c r="AK20" s="78">
        <v>4</v>
      </c>
      <c r="AL20" s="78">
        <v>3</v>
      </c>
      <c r="AM20" s="78">
        <v>1</v>
      </c>
      <c r="AN20" s="78">
        <v>5</v>
      </c>
      <c r="AO20" s="78">
        <v>3</v>
      </c>
      <c r="AP20" s="78">
        <v>4</v>
      </c>
      <c r="AQ20" s="78">
        <v>5</v>
      </c>
      <c r="AR20" s="78">
        <v>40</v>
      </c>
    </row>
    <row r="21" spans="2:44" ht="15" customHeight="1">
      <c r="B21" s="32" t="s">
        <v>86</v>
      </c>
      <c r="C21" s="38">
        <v>19</v>
      </c>
      <c r="D21" s="38">
        <v>36</v>
      </c>
      <c r="E21" s="38">
        <v>26</v>
      </c>
      <c r="F21" s="38">
        <v>43</v>
      </c>
      <c r="G21" s="38">
        <v>27</v>
      </c>
      <c r="H21" s="38">
        <v>46</v>
      </c>
      <c r="I21" s="38">
        <v>20</v>
      </c>
      <c r="J21" s="38">
        <v>39</v>
      </c>
      <c r="K21" s="38">
        <v>33</v>
      </c>
      <c r="L21" s="38">
        <v>38</v>
      </c>
      <c r="M21" s="38">
        <v>22</v>
      </c>
      <c r="N21" s="38">
        <v>39</v>
      </c>
      <c r="O21" s="38">
        <v>30</v>
      </c>
      <c r="P21" s="38">
        <v>46</v>
      </c>
      <c r="Q21" s="38">
        <v>26</v>
      </c>
      <c r="R21" s="38">
        <v>41</v>
      </c>
      <c r="S21" s="38">
        <v>30</v>
      </c>
      <c r="T21" s="38">
        <v>41</v>
      </c>
      <c r="U21" s="38">
        <v>28</v>
      </c>
      <c r="V21" s="38">
        <v>46</v>
      </c>
      <c r="W21" s="38">
        <v>26</v>
      </c>
      <c r="X21" s="38">
        <v>40</v>
      </c>
      <c r="Y21" s="38">
        <v>25</v>
      </c>
      <c r="Z21" s="38">
        <v>53</v>
      </c>
      <c r="AA21" s="20">
        <f t="shared" si="0"/>
        <v>312</v>
      </c>
      <c r="AB21" s="20">
        <f t="shared" si="1"/>
        <v>508</v>
      </c>
      <c r="AC21" s="20">
        <f t="shared" si="2"/>
        <v>820</v>
      </c>
      <c r="AE21" s="86" t="s">
        <v>180</v>
      </c>
      <c r="AF21" s="78">
        <v>19</v>
      </c>
      <c r="AG21" s="78">
        <v>26</v>
      </c>
      <c r="AH21" s="78">
        <v>27</v>
      </c>
      <c r="AI21" s="78">
        <v>20</v>
      </c>
      <c r="AJ21" s="78">
        <v>33</v>
      </c>
      <c r="AK21" s="78">
        <v>22</v>
      </c>
      <c r="AL21" s="78">
        <v>30</v>
      </c>
      <c r="AM21" s="78">
        <v>26</v>
      </c>
      <c r="AN21" s="78">
        <v>30</v>
      </c>
      <c r="AO21" s="78">
        <v>28</v>
      </c>
      <c r="AP21" s="78">
        <v>26</v>
      </c>
      <c r="AQ21" s="78">
        <v>25</v>
      </c>
      <c r="AR21" s="78">
        <v>312</v>
      </c>
    </row>
    <row r="22" spans="2:44" ht="15" customHeight="1">
      <c r="B22" s="32" t="s">
        <v>87</v>
      </c>
      <c r="C22" s="38">
        <v>61</v>
      </c>
      <c r="D22" s="38">
        <v>0</v>
      </c>
      <c r="E22" s="38">
        <v>64</v>
      </c>
      <c r="F22" s="38">
        <v>0</v>
      </c>
      <c r="G22" s="38">
        <v>72</v>
      </c>
      <c r="H22" s="38">
        <v>0</v>
      </c>
      <c r="I22" s="38">
        <v>48</v>
      </c>
      <c r="J22" s="38">
        <v>0</v>
      </c>
      <c r="K22" s="38">
        <v>37</v>
      </c>
      <c r="L22" s="38">
        <v>0</v>
      </c>
      <c r="M22" s="38">
        <v>44</v>
      </c>
      <c r="N22" s="38">
        <v>1</v>
      </c>
      <c r="O22" s="38">
        <v>42</v>
      </c>
      <c r="P22" s="38">
        <v>0</v>
      </c>
      <c r="Q22" s="38">
        <v>39</v>
      </c>
      <c r="R22" s="38">
        <v>1</v>
      </c>
      <c r="S22" s="38">
        <v>36</v>
      </c>
      <c r="T22" s="38">
        <v>1</v>
      </c>
      <c r="U22" s="38">
        <v>45</v>
      </c>
      <c r="V22" s="38">
        <v>0</v>
      </c>
      <c r="W22" s="38">
        <v>45</v>
      </c>
      <c r="X22" s="38">
        <v>1</v>
      </c>
      <c r="Y22" s="38">
        <v>49</v>
      </c>
      <c r="Z22" s="38">
        <v>0</v>
      </c>
      <c r="AA22" s="20">
        <f t="shared" si="0"/>
        <v>582</v>
      </c>
      <c r="AB22" s="20">
        <f t="shared" si="1"/>
        <v>4</v>
      </c>
      <c r="AC22" s="20">
        <f t="shared" si="2"/>
        <v>586</v>
      </c>
      <c r="AE22" s="86" t="s">
        <v>185</v>
      </c>
      <c r="AF22" s="78">
        <v>61</v>
      </c>
      <c r="AG22" s="78">
        <v>64</v>
      </c>
      <c r="AH22" s="78">
        <v>72</v>
      </c>
      <c r="AI22" s="78">
        <v>48</v>
      </c>
      <c r="AJ22" s="78">
        <v>37</v>
      </c>
      <c r="AK22" s="78">
        <v>44</v>
      </c>
      <c r="AL22" s="78">
        <v>42</v>
      </c>
      <c r="AM22" s="78">
        <v>39</v>
      </c>
      <c r="AN22" s="78">
        <v>36</v>
      </c>
      <c r="AO22" s="78">
        <v>45</v>
      </c>
      <c r="AP22" s="78">
        <v>45</v>
      </c>
      <c r="AQ22" s="78">
        <v>49</v>
      </c>
      <c r="AR22" s="78">
        <v>582</v>
      </c>
    </row>
    <row r="23" spans="2:44" ht="15" customHeight="1">
      <c r="B23" s="32" t="s">
        <v>88</v>
      </c>
      <c r="C23" s="38">
        <v>87</v>
      </c>
      <c r="D23" s="38">
        <v>0</v>
      </c>
      <c r="E23" s="38">
        <v>81</v>
      </c>
      <c r="F23" s="38">
        <v>0</v>
      </c>
      <c r="G23" s="38">
        <v>90</v>
      </c>
      <c r="H23" s="38">
        <v>0</v>
      </c>
      <c r="I23" s="38">
        <v>76</v>
      </c>
      <c r="J23" s="38">
        <v>0</v>
      </c>
      <c r="K23" s="38">
        <v>86</v>
      </c>
      <c r="L23" s="38">
        <v>0</v>
      </c>
      <c r="M23" s="38">
        <v>91</v>
      </c>
      <c r="N23" s="38">
        <v>0</v>
      </c>
      <c r="O23" s="38">
        <v>87</v>
      </c>
      <c r="P23" s="38">
        <v>0</v>
      </c>
      <c r="Q23" s="38">
        <v>86</v>
      </c>
      <c r="R23" s="38">
        <v>0</v>
      </c>
      <c r="S23" s="38">
        <v>91</v>
      </c>
      <c r="T23" s="38">
        <v>0</v>
      </c>
      <c r="U23" s="38">
        <v>92</v>
      </c>
      <c r="V23" s="38">
        <v>0</v>
      </c>
      <c r="W23" s="38">
        <v>93</v>
      </c>
      <c r="X23" s="38">
        <v>0</v>
      </c>
      <c r="Y23" s="38">
        <v>87</v>
      </c>
      <c r="Z23" s="38">
        <v>0</v>
      </c>
      <c r="AA23" s="20">
        <f t="shared" si="0"/>
        <v>1047</v>
      </c>
      <c r="AB23" s="20">
        <f t="shared" si="1"/>
        <v>0</v>
      </c>
      <c r="AC23" s="20">
        <f t="shared" si="2"/>
        <v>1047</v>
      </c>
      <c r="AE23" s="86" t="s">
        <v>181</v>
      </c>
      <c r="AF23" s="78">
        <v>87</v>
      </c>
      <c r="AG23" s="78">
        <v>81</v>
      </c>
      <c r="AH23" s="78">
        <v>90</v>
      </c>
      <c r="AI23" s="78">
        <v>76</v>
      </c>
      <c r="AJ23" s="78">
        <v>86</v>
      </c>
      <c r="AK23" s="78">
        <v>91</v>
      </c>
      <c r="AL23" s="78">
        <v>87</v>
      </c>
      <c r="AM23" s="78">
        <v>86</v>
      </c>
      <c r="AN23" s="78">
        <v>91</v>
      </c>
      <c r="AO23" s="78">
        <v>92</v>
      </c>
      <c r="AP23" s="78">
        <v>93</v>
      </c>
      <c r="AQ23" s="78">
        <v>87</v>
      </c>
      <c r="AR23" s="78">
        <v>1047</v>
      </c>
    </row>
    <row r="24" spans="2:44" ht="15" customHeight="1">
      <c r="B24" s="32" t="s">
        <v>90</v>
      </c>
      <c r="C24" s="38">
        <v>6</v>
      </c>
      <c r="D24" s="38">
        <v>0</v>
      </c>
      <c r="E24" s="38">
        <v>12</v>
      </c>
      <c r="F24" s="38">
        <v>0</v>
      </c>
      <c r="G24" s="38">
        <v>11</v>
      </c>
      <c r="H24" s="38">
        <v>0</v>
      </c>
      <c r="I24" s="38">
        <v>8</v>
      </c>
      <c r="J24" s="38">
        <v>0</v>
      </c>
      <c r="K24" s="38">
        <v>13</v>
      </c>
      <c r="L24" s="38">
        <v>0</v>
      </c>
      <c r="M24" s="38">
        <v>15</v>
      </c>
      <c r="N24" s="38">
        <v>0</v>
      </c>
      <c r="O24" s="38">
        <v>15</v>
      </c>
      <c r="P24" s="38">
        <v>0</v>
      </c>
      <c r="Q24" s="38">
        <v>7</v>
      </c>
      <c r="R24" s="38">
        <v>0</v>
      </c>
      <c r="S24" s="38">
        <v>10</v>
      </c>
      <c r="T24" s="38">
        <v>0</v>
      </c>
      <c r="U24" s="38">
        <v>5</v>
      </c>
      <c r="V24" s="38">
        <v>0</v>
      </c>
      <c r="W24" s="38">
        <v>6</v>
      </c>
      <c r="X24" s="38">
        <v>0</v>
      </c>
      <c r="Y24" s="38">
        <v>10</v>
      </c>
      <c r="Z24" s="38">
        <v>0</v>
      </c>
      <c r="AA24" s="20">
        <f t="shared" si="0"/>
        <v>118</v>
      </c>
      <c r="AB24" s="20">
        <f t="shared" si="1"/>
        <v>0</v>
      </c>
      <c r="AC24" s="20">
        <f t="shared" si="2"/>
        <v>118</v>
      </c>
      <c r="AE24" s="86" t="s">
        <v>183</v>
      </c>
      <c r="AF24" s="78">
        <v>6</v>
      </c>
      <c r="AG24" s="78">
        <v>12</v>
      </c>
      <c r="AH24" s="78">
        <v>11</v>
      </c>
      <c r="AI24" s="78">
        <v>8</v>
      </c>
      <c r="AJ24" s="78">
        <v>13</v>
      </c>
      <c r="AK24" s="78">
        <v>15</v>
      </c>
      <c r="AL24" s="78">
        <v>15</v>
      </c>
      <c r="AM24" s="78">
        <v>7</v>
      </c>
      <c r="AN24" s="78">
        <v>10</v>
      </c>
      <c r="AO24" s="78">
        <v>5</v>
      </c>
      <c r="AP24" s="78">
        <v>6</v>
      </c>
      <c r="AQ24" s="78">
        <v>10</v>
      </c>
      <c r="AR24" s="78">
        <v>118</v>
      </c>
    </row>
    <row r="25" spans="2:44" ht="15" customHeight="1">
      <c r="B25" s="32" t="s">
        <v>89</v>
      </c>
      <c r="C25" s="38">
        <v>14</v>
      </c>
      <c r="D25" s="38">
        <v>0</v>
      </c>
      <c r="E25" s="38">
        <v>20</v>
      </c>
      <c r="F25" s="38">
        <v>0</v>
      </c>
      <c r="G25" s="38">
        <v>18</v>
      </c>
      <c r="H25" s="38">
        <v>0</v>
      </c>
      <c r="I25" s="38">
        <v>22</v>
      </c>
      <c r="J25" s="38">
        <v>0</v>
      </c>
      <c r="K25" s="38">
        <v>17</v>
      </c>
      <c r="L25" s="38">
        <v>0</v>
      </c>
      <c r="M25" s="38">
        <v>31</v>
      </c>
      <c r="N25" s="38">
        <v>0</v>
      </c>
      <c r="O25" s="38">
        <v>25</v>
      </c>
      <c r="P25" s="38">
        <v>0</v>
      </c>
      <c r="Q25" s="38">
        <v>27</v>
      </c>
      <c r="R25" s="38">
        <v>0</v>
      </c>
      <c r="S25" s="38">
        <v>22</v>
      </c>
      <c r="T25" s="38">
        <v>0</v>
      </c>
      <c r="U25" s="38">
        <v>26</v>
      </c>
      <c r="V25" s="38">
        <v>0</v>
      </c>
      <c r="W25" s="38">
        <v>16</v>
      </c>
      <c r="X25" s="38">
        <v>0</v>
      </c>
      <c r="Y25" s="38">
        <v>21</v>
      </c>
      <c r="Z25" s="38">
        <v>0</v>
      </c>
      <c r="AA25" s="20">
        <f t="shared" si="0"/>
        <v>259</v>
      </c>
      <c r="AB25" s="20">
        <f t="shared" si="1"/>
        <v>0</v>
      </c>
      <c r="AC25" s="20">
        <f t="shared" si="2"/>
        <v>259</v>
      </c>
      <c r="AE25" s="86" t="s">
        <v>171</v>
      </c>
      <c r="AF25" s="78">
        <v>14</v>
      </c>
      <c r="AG25" s="78">
        <v>20</v>
      </c>
      <c r="AH25" s="78">
        <v>18</v>
      </c>
      <c r="AI25" s="78">
        <v>22</v>
      </c>
      <c r="AJ25" s="78">
        <v>17</v>
      </c>
      <c r="AK25" s="78">
        <v>31</v>
      </c>
      <c r="AL25" s="78">
        <v>25</v>
      </c>
      <c r="AM25" s="78">
        <v>27</v>
      </c>
      <c r="AN25" s="78">
        <v>22</v>
      </c>
      <c r="AO25" s="78">
        <v>26</v>
      </c>
      <c r="AP25" s="78">
        <v>16</v>
      </c>
      <c r="AQ25" s="78">
        <v>21</v>
      </c>
      <c r="AR25" s="78">
        <v>259</v>
      </c>
    </row>
    <row r="26" spans="2:44" ht="15" customHeight="1">
      <c r="B26" s="32" t="s">
        <v>91</v>
      </c>
      <c r="C26" s="38">
        <v>52</v>
      </c>
      <c r="D26" s="38">
        <v>0</v>
      </c>
      <c r="E26" s="38">
        <v>47</v>
      </c>
      <c r="F26" s="38">
        <v>0</v>
      </c>
      <c r="G26" s="38">
        <v>46</v>
      </c>
      <c r="H26" s="38">
        <v>0</v>
      </c>
      <c r="I26" s="38">
        <v>46</v>
      </c>
      <c r="J26" s="38">
        <v>0</v>
      </c>
      <c r="K26" s="38">
        <v>54</v>
      </c>
      <c r="L26" s="38">
        <v>1</v>
      </c>
      <c r="M26" s="38">
        <v>44</v>
      </c>
      <c r="N26" s="38">
        <v>0</v>
      </c>
      <c r="O26" s="38">
        <v>51</v>
      </c>
      <c r="P26" s="38">
        <v>0</v>
      </c>
      <c r="Q26" s="38">
        <v>47</v>
      </c>
      <c r="R26" s="38">
        <v>0</v>
      </c>
      <c r="S26" s="38">
        <v>42</v>
      </c>
      <c r="T26" s="38">
        <v>0</v>
      </c>
      <c r="U26" s="38">
        <v>54</v>
      </c>
      <c r="V26" s="38">
        <v>0</v>
      </c>
      <c r="W26" s="38">
        <v>50</v>
      </c>
      <c r="X26" s="38">
        <v>0</v>
      </c>
      <c r="Y26" s="38">
        <v>56</v>
      </c>
      <c r="Z26" s="38">
        <v>0</v>
      </c>
      <c r="AA26" s="20">
        <f t="shared" si="0"/>
        <v>589</v>
      </c>
      <c r="AB26" s="20">
        <f t="shared" si="1"/>
        <v>1</v>
      </c>
      <c r="AC26" s="20">
        <f t="shared" si="2"/>
        <v>590</v>
      </c>
      <c r="AE26" s="86" t="s">
        <v>182</v>
      </c>
      <c r="AF26" s="78">
        <v>52</v>
      </c>
      <c r="AG26" s="78">
        <v>47</v>
      </c>
      <c r="AH26" s="78">
        <v>46</v>
      </c>
      <c r="AI26" s="78">
        <v>46</v>
      </c>
      <c r="AJ26" s="78">
        <v>54</v>
      </c>
      <c r="AK26" s="78">
        <v>44</v>
      </c>
      <c r="AL26" s="78">
        <v>51</v>
      </c>
      <c r="AM26" s="78">
        <v>47</v>
      </c>
      <c r="AN26" s="78">
        <v>42</v>
      </c>
      <c r="AO26" s="78">
        <v>54</v>
      </c>
      <c r="AP26" s="78">
        <v>50</v>
      </c>
      <c r="AQ26" s="78">
        <v>56</v>
      </c>
      <c r="AR26" s="78">
        <v>589</v>
      </c>
    </row>
    <row r="27" spans="2:44" ht="15" customHeight="1">
      <c r="B27" s="32" t="s">
        <v>92</v>
      </c>
      <c r="C27" s="38">
        <v>23</v>
      </c>
      <c r="D27" s="38">
        <v>3</v>
      </c>
      <c r="E27" s="38">
        <v>19</v>
      </c>
      <c r="F27" s="38">
        <v>3</v>
      </c>
      <c r="G27" s="38">
        <v>15</v>
      </c>
      <c r="H27" s="38">
        <v>3</v>
      </c>
      <c r="I27" s="38">
        <v>14</v>
      </c>
      <c r="J27" s="38">
        <v>1</v>
      </c>
      <c r="K27" s="38">
        <v>26</v>
      </c>
      <c r="L27" s="38">
        <v>4</v>
      </c>
      <c r="M27" s="38">
        <v>25</v>
      </c>
      <c r="N27" s="38">
        <v>4</v>
      </c>
      <c r="O27" s="38">
        <v>30</v>
      </c>
      <c r="P27" s="38">
        <v>2</v>
      </c>
      <c r="Q27" s="38">
        <v>26</v>
      </c>
      <c r="R27" s="38">
        <v>3</v>
      </c>
      <c r="S27" s="38">
        <v>25</v>
      </c>
      <c r="T27" s="38">
        <v>3</v>
      </c>
      <c r="U27" s="38">
        <v>25</v>
      </c>
      <c r="V27" s="38">
        <v>2</v>
      </c>
      <c r="W27" s="38">
        <v>20</v>
      </c>
      <c r="X27" s="38">
        <v>3</v>
      </c>
      <c r="Y27" s="38">
        <v>26</v>
      </c>
      <c r="Z27" s="38">
        <v>4</v>
      </c>
      <c r="AA27" s="20">
        <f t="shared" si="0"/>
        <v>274</v>
      </c>
      <c r="AB27" s="20">
        <f t="shared" si="1"/>
        <v>35</v>
      </c>
      <c r="AC27" s="20">
        <f t="shared" si="2"/>
        <v>309</v>
      </c>
      <c r="AE27" s="86" t="s">
        <v>166</v>
      </c>
      <c r="AF27" s="78">
        <v>23</v>
      </c>
      <c r="AG27" s="78">
        <v>19</v>
      </c>
      <c r="AH27" s="78">
        <v>15</v>
      </c>
      <c r="AI27" s="78">
        <v>14</v>
      </c>
      <c r="AJ27" s="78">
        <v>26</v>
      </c>
      <c r="AK27" s="78">
        <v>25</v>
      </c>
      <c r="AL27" s="78">
        <v>30</v>
      </c>
      <c r="AM27" s="78">
        <v>26</v>
      </c>
      <c r="AN27" s="78">
        <v>25</v>
      </c>
      <c r="AO27" s="78">
        <v>25</v>
      </c>
      <c r="AP27" s="78">
        <v>20</v>
      </c>
      <c r="AQ27" s="78">
        <v>26</v>
      </c>
      <c r="AR27" s="78">
        <v>274</v>
      </c>
    </row>
    <row r="28" spans="2:44" ht="15" customHeight="1">
      <c r="B28" s="32" t="s">
        <v>93</v>
      </c>
      <c r="C28" s="38">
        <v>2</v>
      </c>
      <c r="D28" s="38">
        <v>0</v>
      </c>
      <c r="E28" s="38">
        <v>1</v>
      </c>
      <c r="F28" s="38">
        <v>0</v>
      </c>
      <c r="G28" s="38">
        <v>2</v>
      </c>
      <c r="H28" s="38">
        <v>0</v>
      </c>
      <c r="I28" s="38">
        <v>0</v>
      </c>
      <c r="J28" s="38">
        <v>0</v>
      </c>
      <c r="K28" s="38">
        <v>2</v>
      </c>
      <c r="L28" s="38">
        <v>0</v>
      </c>
      <c r="M28" s="38">
        <v>2</v>
      </c>
      <c r="N28" s="38">
        <v>0</v>
      </c>
      <c r="O28" s="38">
        <v>0</v>
      </c>
      <c r="P28" s="38">
        <v>0</v>
      </c>
      <c r="Q28" s="38">
        <v>1</v>
      </c>
      <c r="R28" s="38">
        <v>0</v>
      </c>
      <c r="S28" s="38">
        <v>0</v>
      </c>
      <c r="T28" s="38">
        <v>0</v>
      </c>
      <c r="U28" s="38">
        <v>2</v>
      </c>
      <c r="V28" s="38">
        <v>0</v>
      </c>
      <c r="W28" s="38">
        <v>0</v>
      </c>
      <c r="X28" s="38">
        <v>0</v>
      </c>
      <c r="Y28" s="38">
        <v>2</v>
      </c>
      <c r="Z28" s="38">
        <v>0</v>
      </c>
      <c r="AA28" s="20">
        <f t="shared" si="0"/>
        <v>14</v>
      </c>
      <c r="AB28" s="20">
        <f t="shared" si="1"/>
        <v>0</v>
      </c>
      <c r="AC28" s="20">
        <f t="shared" si="2"/>
        <v>14</v>
      </c>
      <c r="AE28" s="86" t="s">
        <v>167</v>
      </c>
      <c r="AF28" s="78">
        <v>2</v>
      </c>
      <c r="AG28" s="78">
        <v>1</v>
      </c>
      <c r="AH28" s="78">
        <v>2</v>
      </c>
      <c r="AJ28" s="78">
        <v>2</v>
      </c>
      <c r="AK28" s="78">
        <v>2</v>
      </c>
      <c r="AM28" s="78">
        <v>1</v>
      </c>
      <c r="AO28" s="78">
        <v>2</v>
      </c>
      <c r="AQ28" s="78">
        <v>2</v>
      </c>
      <c r="AR28" s="78">
        <v>14</v>
      </c>
    </row>
    <row r="29" spans="2:44" ht="15" customHeight="1">
      <c r="B29" s="32" t="s">
        <v>95</v>
      </c>
      <c r="C29" s="38">
        <v>6</v>
      </c>
      <c r="D29" s="38">
        <v>1</v>
      </c>
      <c r="E29" s="38">
        <v>11</v>
      </c>
      <c r="F29" s="38">
        <v>1</v>
      </c>
      <c r="G29" s="38">
        <v>12</v>
      </c>
      <c r="H29" s="38">
        <v>1</v>
      </c>
      <c r="I29" s="38">
        <v>15</v>
      </c>
      <c r="J29" s="38">
        <v>0</v>
      </c>
      <c r="K29" s="38">
        <v>8</v>
      </c>
      <c r="L29" s="38">
        <v>0</v>
      </c>
      <c r="M29" s="38">
        <v>10</v>
      </c>
      <c r="N29" s="38">
        <v>0</v>
      </c>
      <c r="O29" s="38">
        <v>12</v>
      </c>
      <c r="P29" s="38">
        <v>0</v>
      </c>
      <c r="Q29" s="38">
        <v>19</v>
      </c>
      <c r="R29" s="38">
        <v>2</v>
      </c>
      <c r="S29" s="38">
        <v>19</v>
      </c>
      <c r="T29" s="38">
        <v>0</v>
      </c>
      <c r="U29" s="38">
        <v>21</v>
      </c>
      <c r="V29" s="38">
        <v>0</v>
      </c>
      <c r="W29" s="38">
        <v>11</v>
      </c>
      <c r="X29" s="38">
        <v>0</v>
      </c>
      <c r="Y29" s="38">
        <v>8</v>
      </c>
      <c r="Z29" s="38">
        <v>1</v>
      </c>
      <c r="AA29" s="20">
        <f t="shared" si="0"/>
        <v>152</v>
      </c>
      <c r="AB29" s="20">
        <f t="shared" si="1"/>
        <v>6</v>
      </c>
      <c r="AC29" s="20">
        <f t="shared" si="2"/>
        <v>158</v>
      </c>
      <c r="AE29" s="86" t="s">
        <v>175</v>
      </c>
      <c r="AF29" s="78">
        <v>6</v>
      </c>
      <c r="AG29" s="78">
        <v>11</v>
      </c>
      <c r="AH29" s="78">
        <v>12</v>
      </c>
      <c r="AI29" s="78">
        <v>15</v>
      </c>
      <c r="AJ29" s="78">
        <v>8</v>
      </c>
      <c r="AK29" s="78">
        <v>10</v>
      </c>
      <c r="AL29" s="78">
        <v>12</v>
      </c>
      <c r="AM29" s="78">
        <v>19</v>
      </c>
      <c r="AN29" s="78">
        <v>19</v>
      </c>
      <c r="AO29" s="78">
        <v>21</v>
      </c>
      <c r="AP29" s="78">
        <v>11</v>
      </c>
      <c r="AQ29" s="78">
        <v>8</v>
      </c>
      <c r="AR29" s="78">
        <v>152</v>
      </c>
    </row>
    <row r="30" spans="2:44" ht="15" customHeight="1">
      <c r="B30" s="32" t="s">
        <v>94</v>
      </c>
      <c r="C30" s="38">
        <v>6</v>
      </c>
      <c r="D30" s="38">
        <v>0</v>
      </c>
      <c r="E30" s="38">
        <v>8</v>
      </c>
      <c r="F30" s="38">
        <v>0</v>
      </c>
      <c r="G30" s="38">
        <v>8</v>
      </c>
      <c r="H30" s="38">
        <v>0</v>
      </c>
      <c r="I30" s="38">
        <v>6</v>
      </c>
      <c r="J30" s="38">
        <v>0</v>
      </c>
      <c r="K30" s="38">
        <v>5</v>
      </c>
      <c r="L30" s="38">
        <v>0</v>
      </c>
      <c r="M30" s="38">
        <v>6</v>
      </c>
      <c r="N30" s="38">
        <v>0</v>
      </c>
      <c r="O30" s="38">
        <v>6</v>
      </c>
      <c r="P30" s="38">
        <v>0</v>
      </c>
      <c r="Q30" s="38">
        <v>5</v>
      </c>
      <c r="R30" s="38">
        <v>0</v>
      </c>
      <c r="S30" s="38">
        <v>4</v>
      </c>
      <c r="T30" s="38">
        <v>0</v>
      </c>
      <c r="U30" s="38">
        <v>8</v>
      </c>
      <c r="V30" s="38">
        <v>0</v>
      </c>
      <c r="W30" s="38">
        <v>7</v>
      </c>
      <c r="X30" s="38">
        <v>0</v>
      </c>
      <c r="Y30" s="38">
        <v>7</v>
      </c>
      <c r="Z30" s="38">
        <v>0</v>
      </c>
      <c r="AA30" s="20">
        <f t="shared" si="0"/>
        <v>76</v>
      </c>
      <c r="AB30" s="20">
        <f t="shared" si="1"/>
        <v>0</v>
      </c>
      <c r="AC30" s="20">
        <f t="shared" si="2"/>
        <v>76</v>
      </c>
      <c r="AE30" s="86" t="s">
        <v>161</v>
      </c>
      <c r="AF30" s="78">
        <v>6</v>
      </c>
      <c r="AG30" s="78">
        <v>8</v>
      </c>
      <c r="AH30" s="78">
        <v>8</v>
      </c>
      <c r="AI30" s="78">
        <v>6</v>
      </c>
      <c r="AJ30" s="78">
        <v>5</v>
      </c>
      <c r="AK30" s="78">
        <v>6</v>
      </c>
      <c r="AL30" s="78">
        <v>6</v>
      </c>
      <c r="AM30" s="78">
        <v>5</v>
      </c>
      <c r="AN30" s="78">
        <v>4</v>
      </c>
      <c r="AO30" s="78">
        <v>8</v>
      </c>
      <c r="AP30" s="78">
        <v>7</v>
      </c>
      <c r="AQ30" s="78">
        <v>7</v>
      </c>
      <c r="AR30" s="78">
        <v>76</v>
      </c>
    </row>
    <row r="31" spans="2:44" ht="15" customHeight="1">
      <c r="B31" s="32" t="s">
        <v>155</v>
      </c>
      <c r="C31" s="38">
        <v>0</v>
      </c>
      <c r="D31" s="38">
        <v>0</v>
      </c>
      <c r="E31" s="38">
        <v>0</v>
      </c>
      <c r="F31" s="38">
        <v>6</v>
      </c>
      <c r="G31" s="38">
        <v>1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20">
        <f>C31+E31+G31+I31+K31+M31+O31+Q31+S31+U31+W31+Y31</f>
        <v>1</v>
      </c>
      <c r="AB31" s="20">
        <f t="shared" si="1"/>
        <v>6</v>
      </c>
      <c r="AC31" s="20">
        <f>AA31+AB31</f>
        <v>7</v>
      </c>
      <c r="AE31" s="86" t="s">
        <v>179</v>
      </c>
      <c r="AH31" s="78">
        <v>1</v>
      </c>
      <c r="AR31" s="78">
        <v>1</v>
      </c>
    </row>
    <row r="32" spans="2:44" ht="15" customHeight="1">
      <c r="B32" s="32" t="s">
        <v>96</v>
      </c>
      <c r="C32" s="38">
        <v>0</v>
      </c>
      <c r="D32" s="38">
        <v>2</v>
      </c>
      <c r="E32" s="38">
        <v>3</v>
      </c>
      <c r="F32" s="38">
        <v>1</v>
      </c>
      <c r="G32" s="38">
        <v>1</v>
      </c>
      <c r="H32" s="38">
        <v>5</v>
      </c>
      <c r="I32" s="38">
        <v>2</v>
      </c>
      <c r="J32" s="38">
        <v>4</v>
      </c>
      <c r="K32" s="38">
        <v>7</v>
      </c>
      <c r="L32" s="38">
        <v>4</v>
      </c>
      <c r="M32" s="38">
        <v>1</v>
      </c>
      <c r="N32" s="38">
        <v>2</v>
      </c>
      <c r="O32" s="38">
        <v>3</v>
      </c>
      <c r="P32" s="38">
        <v>2</v>
      </c>
      <c r="Q32" s="38">
        <v>4</v>
      </c>
      <c r="R32" s="38">
        <v>2</v>
      </c>
      <c r="S32" s="38">
        <v>5</v>
      </c>
      <c r="T32" s="38">
        <v>3</v>
      </c>
      <c r="U32" s="38">
        <v>5</v>
      </c>
      <c r="V32" s="38">
        <v>3</v>
      </c>
      <c r="W32" s="38">
        <v>0</v>
      </c>
      <c r="X32" s="38">
        <v>2</v>
      </c>
      <c r="Y32" s="38">
        <v>3</v>
      </c>
      <c r="Z32" s="38">
        <v>3</v>
      </c>
      <c r="AA32" s="20">
        <f t="shared" si="0"/>
        <v>34</v>
      </c>
      <c r="AB32" s="20">
        <f t="shared" si="1"/>
        <v>33</v>
      </c>
      <c r="AC32" s="20">
        <f t="shared" si="2"/>
        <v>67</v>
      </c>
      <c r="AE32" s="86" t="s">
        <v>163</v>
      </c>
      <c r="AG32" s="78">
        <v>3</v>
      </c>
      <c r="AH32" s="78">
        <v>1</v>
      </c>
      <c r="AI32" s="78">
        <v>2</v>
      </c>
      <c r="AJ32" s="78">
        <v>7</v>
      </c>
      <c r="AK32" s="78">
        <v>1</v>
      </c>
      <c r="AL32" s="78">
        <v>3</v>
      </c>
      <c r="AM32" s="78">
        <v>4</v>
      </c>
      <c r="AN32" s="78">
        <v>5</v>
      </c>
      <c r="AO32" s="78">
        <v>5</v>
      </c>
      <c r="AQ32" s="78">
        <v>3</v>
      </c>
      <c r="AR32" s="78">
        <v>34</v>
      </c>
    </row>
    <row r="33" spans="2:44" ht="15" customHeight="1">
      <c r="B33" s="32" t="s">
        <v>121</v>
      </c>
      <c r="C33" s="38">
        <v>0</v>
      </c>
      <c r="D33" s="38">
        <v>0</v>
      </c>
      <c r="E33" s="38">
        <v>0</v>
      </c>
      <c r="F33" s="38">
        <v>0</v>
      </c>
      <c r="G33" s="38">
        <v>8</v>
      </c>
      <c r="H33" s="38">
        <v>0</v>
      </c>
      <c r="I33" s="38">
        <v>0</v>
      </c>
      <c r="J33" s="38">
        <v>0</v>
      </c>
      <c r="K33" s="38">
        <v>1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3</v>
      </c>
      <c r="V33" s="38">
        <v>0</v>
      </c>
      <c r="W33" s="38">
        <v>3</v>
      </c>
      <c r="X33" s="38">
        <v>0</v>
      </c>
      <c r="Y33" s="38">
        <v>0</v>
      </c>
      <c r="Z33" s="38">
        <v>0</v>
      </c>
      <c r="AA33" s="20">
        <f t="shared" si="0"/>
        <v>15</v>
      </c>
      <c r="AB33" s="20">
        <f t="shared" si="1"/>
        <v>0</v>
      </c>
      <c r="AC33" s="20">
        <f t="shared" si="2"/>
        <v>15</v>
      </c>
      <c r="AE33" s="86" t="s">
        <v>176</v>
      </c>
      <c r="AH33" s="78">
        <v>8</v>
      </c>
      <c r="AJ33" s="78">
        <v>1</v>
      </c>
      <c r="AO33" s="78">
        <v>3</v>
      </c>
      <c r="AP33" s="78">
        <v>3</v>
      </c>
      <c r="AR33" s="78">
        <v>15</v>
      </c>
    </row>
    <row r="34" spans="2:44" ht="15" customHeight="1">
      <c r="B34" s="32" t="s">
        <v>97</v>
      </c>
      <c r="C34" s="38">
        <v>44</v>
      </c>
      <c r="D34" s="38">
        <v>1</v>
      </c>
      <c r="E34" s="38">
        <v>43</v>
      </c>
      <c r="F34" s="38">
        <v>1</v>
      </c>
      <c r="G34" s="38">
        <v>46</v>
      </c>
      <c r="H34" s="38">
        <v>3</v>
      </c>
      <c r="I34" s="38">
        <v>21</v>
      </c>
      <c r="J34" s="38">
        <v>1</v>
      </c>
      <c r="K34" s="38">
        <v>15</v>
      </c>
      <c r="L34" s="38">
        <v>1</v>
      </c>
      <c r="M34" s="38">
        <v>10</v>
      </c>
      <c r="N34" s="38">
        <v>1</v>
      </c>
      <c r="O34" s="38">
        <v>11</v>
      </c>
      <c r="P34" s="38">
        <v>1</v>
      </c>
      <c r="Q34" s="38">
        <v>28</v>
      </c>
      <c r="R34" s="38">
        <v>1</v>
      </c>
      <c r="S34" s="38">
        <v>19</v>
      </c>
      <c r="T34" s="38">
        <v>0</v>
      </c>
      <c r="U34" s="38">
        <v>25</v>
      </c>
      <c r="V34" s="38">
        <v>1</v>
      </c>
      <c r="W34" s="38">
        <v>43</v>
      </c>
      <c r="X34" s="38">
        <v>2</v>
      </c>
      <c r="Y34" s="38">
        <v>31</v>
      </c>
      <c r="Z34" s="38">
        <v>0</v>
      </c>
      <c r="AA34" s="20">
        <f t="shared" si="0"/>
        <v>336</v>
      </c>
      <c r="AB34" s="20">
        <f t="shared" si="1"/>
        <v>13</v>
      </c>
      <c r="AC34" s="20">
        <f t="shared" si="2"/>
        <v>349</v>
      </c>
      <c r="AE34" s="86" t="s">
        <v>178</v>
      </c>
      <c r="AF34" s="78">
        <v>44</v>
      </c>
      <c r="AG34" s="78">
        <v>43</v>
      </c>
      <c r="AH34" s="78">
        <v>46</v>
      </c>
      <c r="AI34" s="78">
        <v>21</v>
      </c>
      <c r="AJ34" s="78">
        <v>15</v>
      </c>
      <c r="AK34" s="78">
        <v>10</v>
      </c>
      <c r="AL34" s="78">
        <v>11</v>
      </c>
      <c r="AM34" s="78">
        <v>28</v>
      </c>
      <c r="AN34" s="78">
        <v>19</v>
      </c>
      <c r="AO34" s="78">
        <v>25</v>
      </c>
      <c r="AP34" s="78">
        <v>43</v>
      </c>
      <c r="AQ34" s="78">
        <v>31</v>
      </c>
      <c r="AR34" s="78">
        <v>336</v>
      </c>
    </row>
    <row r="35" spans="2:44" ht="15" customHeight="1">
      <c r="B35" s="32" t="s">
        <v>98</v>
      </c>
      <c r="C35" s="38">
        <v>10</v>
      </c>
      <c r="D35" s="38">
        <v>0</v>
      </c>
      <c r="E35" s="38">
        <v>8</v>
      </c>
      <c r="F35" s="38">
        <v>0</v>
      </c>
      <c r="G35" s="38">
        <v>5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1</v>
      </c>
      <c r="V35" s="38">
        <v>0</v>
      </c>
      <c r="W35" s="38">
        <v>8</v>
      </c>
      <c r="X35" s="38">
        <v>0</v>
      </c>
      <c r="Y35" s="38">
        <v>4</v>
      </c>
      <c r="Z35" s="38">
        <v>0</v>
      </c>
      <c r="AA35" s="20">
        <f t="shared" si="0"/>
        <v>36</v>
      </c>
      <c r="AB35" s="20">
        <f t="shared" si="1"/>
        <v>0</v>
      </c>
      <c r="AC35" s="20">
        <f t="shared" si="2"/>
        <v>36</v>
      </c>
      <c r="AE35" s="86" t="s">
        <v>177</v>
      </c>
      <c r="AF35" s="78">
        <v>10</v>
      </c>
      <c r="AG35" s="78">
        <v>8</v>
      </c>
      <c r="AH35" s="78">
        <v>5</v>
      </c>
      <c r="AO35" s="78">
        <v>1</v>
      </c>
      <c r="AP35" s="78">
        <v>8</v>
      </c>
      <c r="AQ35" s="78">
        <v>4</v>
      </c>
      <c r="AR35" s="78">
        <v>36</v>
      </c>
    </row>
    <row r="36" spans="2:44" ht="15" customHeight="1">
      <c r="B36" s="8" t="s">
        <v>13</v>
      </c>
      <c r="C36" s="20">
        <f>SUM(C9:C35)</f>
        <v>517</v>
      </c>
      <c r="D36" s="20">
        <f t="shared" ref="D36:AC36" si="3">SUM(D9:D35)</f>
        <v>117</v>
      </c>
      <c r="E36" s="20">
        <f t="shared" si="3"/>
        <v>574</v>
      </c>
      <c r="F36" s="20">
        <f t="shared" si="3"/>
        <v>126</v>
      </c>
      <c r="G36" s="20">
        <f t="shared" si="3"/>
        <v>575</v>
      </c>
      <c r="H36" s="20">
        <f t="shared" si="3"/>
        <v>125</v>
      </c>
      <c r="I36" s="20">
        <f t="shared" si="3"/>
        <v>463</v>
      </c>
      <c r="J36" s="20">
        <f t="shared" si="3"/>
        <v>107</v>
      </c>
      <c r="K36" s="20">
        <f t="shared" si="3"/>
        <v>479</v>
      </c>
      <c r="L36" s="20">
        <f t="shared" si="3"/>
        <v>111</v>
      </c>
      <c r="M36" s="20">
        <f t="shared" si="3"/>
        <v>498</v>
      </c>
      <c r="N36" s="20">
        <f t="shared" si="3"/>
        <v>108</v>
      </c>
      <c r="O36" s="20">
        <f t="shared" si="3"/>
        <v>489</v>
      </c>
      <c r="P36" s="20">
        <f t="shared" si="3"/>
        <v>120</v>
      </c>
      <c r="Q36" s="20">
        <f t="shared" si="3"/>
        <v>518</v>
      </c>
      <c r="R36" s="20">
        <f t="shared" si="3"/>
        <v>110</v>
      </c>
      <c r="S36" s="20">
        <f t="shared" si="3"/>
        <v>492</v>
      </c>
      <c r="T36" s="20">
        <f t="shared" si="3"/>
        <v>122</v>
      </c>
      <c r="U36" s="20">
        <f t="shared" si="3"/>
        <v>537</v>
      </c>
      <c r="V36" s="20">
        <f t="shared" si="3"/>
        <v>112</v>
      </c>
      <c r="W36" s="20">
        <f t="shared" si="3"/>
        <v>531</v>
      </c>
      <c r="X36" s="20">
        <f t="shared" si="3"/>
        <v>118</v>
      </c>
      <c r="Y36" s="20">
        <f t="shared" si="3"/>
        <v>539</v>
      </c>
      <c r="Z36" s="20">
        <f t="shared" si="3"/>
        <v>136</v>
      </c>
      <c r="AA36" s="20">
        <f t="shared" si="3"/>
        <v>6212</v>
      </c>
      <c r="AB36" s="20">
        <f t="shared" si="3"/>
        <v>1412</v>
      </c>
      <c r="AC36" s="20">
        <f t="shared" si="3"/>
        <v>7624</v>
      </c>
      <c r="AE36" s="87" t="s">
        <v>158</v>
      </c>
      <c r="AF36" s="84">
        <v>517</v>
      </c>
      <c r="AG36" s="84">
        <v>574</v>
      </c>
      <c r="AH36" s="84">
        <v>575</v>
      </c>
      <c r="AI36" s="84">
        <v>463</v>
      </c>
      <c r="AJ36" s="84">
        <v>479</v>
      </c>
      <c r="AK36" s="84">
        <v>498</v>
      </c>
      <c r="AL36" s="84">
        <v>489</v>
      </c>
      <c r="AM36" s="84">
        <v>518</v>
      </c>
      <c r="AN36" s="84">
        <v>492</v>
      </c>
      <c r="AO36" s="84">
        <v>537</v>
      </c>
      <c r="AP36" s="84">
        <v>531</v>
      </c>
      <c r="AQ36" s="84">
        <v>539</v>
      </c>
      <c r="AR36" s="84">
        <v>6212</v>
      </c>
    </row>
    <row r="38" spans="2:44" ht="15" customHeight="1">
      <c r="B38" s="129" t="s">
        <v>123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</row>
    <row r="40" spans="2:44" s="88" customFormat="1" ht="15" customHeight="1">
      <c r="D40" s="123">
        <f>C36+D36</f>
        <v>634</v>
      </c>
      <c r="F40" s="123">
        <f>E36+F36</f>
        <v>700</v>
      </c>
      <c r="H40" s="123">
        <f>G36+H36</f>
        <v>700</v>
      </c>
      <c r="J40" s="123">
        <f>I36+J36</f>
        <v>570</v>
      </c>
      <c r="L40" s="123">
        <f>K36+L36</f>
        <v>590</v>
      </c>
      <c r="N40" s="123">
        <f>M36+N36</f>
        <v>606</v>
      </c>
      <c r="P40" s="123">
        <f>O36+P36</f>
        <v>609</v>
      </c>
      <c r="R40" s="123">
        <f>Q36+R36</f>
        <v>628</v>
      </c>
      <c r="T40" s="123">
        <f>S36+T36</f>
        <v>614</v>
      </c>
      <c r="V40" s="123">
        <f>U36+V36</f>
        <v>649</v>
      </c>
      <c r="X40" s="123">
        <f>W36+X36</f>
        <v>649</v>
      </c>
      <c r="Z40" s="123">
        <f>Y36+Z36</f>
        <v>675</v>
      </c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</row>
  </sheetData>
  <mergeCells count="16">
    <mergeCell ref="B38:AC38"/>
    <mergeCell ref="AC7:AC8"/>
    <mergeCell ref="C7:D7"/>
    <mergeCell ref="M7:N7"/>
    <mergeCell ref="O7:P7"/>
    <mergeCell ref="E7:F7"/>
    <mergeCell ref="G7:H7"/>
    <mergeCell ref="I7:J7"/>
    <mergeCell ref="K7:L7"/>
    <mergeCell ref="Y7:Z7"/>
    <mergeCell ref="W7:X7"/>
    <mergeCell ref="B7:B8"/>
    <mergeCell ref="Q7:R7"/>
    <mergeCell ref="S7:T7"/>
    <mergeCell ref="U7:V7"/>
    <mergeCell ref="AA7:AB7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WXL84"/>
  <sheetViews>
    <sheetView showGridLines="0" workbookViewId="0">
      <selection activeCell="B6" sqref="B6:O34"/>
    </sheetView>
  </sheetViews>
  <sheetFormatPr baseColWidth="10" defaultColWidth="11.5" defaultRowHeight="15" customHeight="1"/>
  <cols>
    <col min="1" max="1" width="2.6640625" style="24" customWidth="1"/>
    <col min="2" max="2" width="22.5" style="24" customWidth="1"/>
    <col min="3" max="14" width="11.33203125" style="24" bestFit="1" customWidth="1"/>
    <col min="15" max="15" width="12.33203125" style="24" bestFit="1" customWidth="1"/>
    <col min="16" max="16" width="11.5" style="24"/>
    <col min="17" max="33" width="11.5" style="78"/>
    <col min="34" max="16384" width="11.5" style="24"/>
  </cols>
  <sheetData>
    <row r="1" spans="1:16184" ht="15" customHeight="1">
      <c r="B1" s="1" t="s">
        <v>73</v>
      </c>
    </row>
    <row r="2" spans="1:16184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</row>
    <row r="3" spans="1:16184" ht="15" customHeight="1">
      <c r="B3" s="1" t="s">
        <v>187</v>
      </c>
    </row>
    <row r="4" spans="1:16184" ht="15" customHeight="1">
      <c r="B4" s="1" t="s">
        <v>153</v>
      </c>
    </row>
    <row r="5" spans="1:16184" ht="15" customHeight="1">
      <c r="B5" s="1"/>
    </row>
    <row r="6" spans="1:16184" s="3" customFormat="1" ht="15" customHeight="1">
      <c r="B6" s="65" t="s">
        <v>72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Q6" s="84" t="s">
        <v>157</v>
      </c>
      <c r="R6" s="84">
        <v>1</v>
      </c>
      <c r="S6" s="84">
        <v>2</v>
      </c>
      <c r="T6" s="84">
        <v>3</v>
      </c>
      <c r="U6" s="84">
        <v>4</v>
      </c>
      <c r="V6" s="84">
        <v>5</v>
      </c>
      <c r="W6" s="84">
        <v>6</v>
      </c>
      <c r="X6" s="84">
        <v>7</v>
      </c>
      <c r="Y6" s="84">
        <v>8</v>
      </c>
      <c r="Z6" s="84">
        <v>9</v>
      </c>
      <c r="AA6" s="84">
        <v>10</v>
      </c>
      <c r="AB6" s="84">
        <v>11</v>
      </c>
      <c r="AC6" s="84">
        <v>12</v>
      </c>
      <c r="AD6" s="84" t="s">
        <v>158</v>
      </c>
      <c r="AE6" s="85"/>
      <c r="AF6" s="85"/>
      <c r="AG6" s="85"/>
    </row>
    <row r="7" spans="1:16184" s="3" customFormat="1" ht="15" customHeight="1">
      <c r="B7" s="32" t="s">
        <v>74</v>
      </c>
      <c r="C7" s="21">
        <v>900835</v>
      </c>
      <c r="D7" s="21">
        <v>961027</v>
      </c>
      <c r="E7" s="21">
        <v>766619</v>
      </c>
      <c r="F7" s="21">
        <v>931671</v>
      </c>
      <c r="G7" s="21">
        <v>694651</v>
      </c>
      <c r="H7" s="21">
        <v>812610</v>
      </c>
      <c r="I7" s="21">
        <v>963910</v>
      </c>
      <c r="J7" s="21">
        <v>1044275</v>
      </c>
      <c r="K7" s="21">
        <v>990307</v>
      </c>
      <c r="L7" s="21">
        <v>1005667</v>
      </c>
      <c r="M7" s="21">
        <v>1050777</v>
      </c>
      <c r="N7" s="21">
        <v>1061370</v>
      </c>
      <c r="O7" s="20">
        <f>SUM(C7:N7)</f>
        <v>11183719</v>
      </c>
      <c r="P7" s="63"/>
      <c r="Q7" s="86" t="s">
        <v>160</v>
      </c>
      <c r="R7" s="78">
        <v>900835</v>
      </c>
      <c r="S7" s="78">
        <v>961027</v>
      </c>
      <c r="T7" s="78">
        <v>766619</v>
      </c>
      <c r="U7" s="78">
        <v>931671</v>
      </c>
      <c r="V7" s="78">
        <v>694651</v>
      </c>
      <c r="W7" s="78">
        <v>812610</v>
      </c>
      <c r="X7" s="78">
        <v>963910</v>
      </c>
      <c r="Y7" s="78">
        <v>1044275</v>
      </c>
      <c r="Z7" s="78">
        <v>990307</v>
      </c>
      <c r="AA7" s="78">
        <v>1005667</v>
      </c>
      <c r="AB7" s="78">
        <v>1050777</v>
      </c>
      <c r="AC7" s="78">
        <v>1061370</v>
      </c>
      <c r="AD7" s="78">
        <v>11183719</v>
      </c>
      <c r="AE7" s="85"/>
      <c r="AF7" s="85"/>
      <c r="AG7" s="85"/>
    </row>
    <row r="8" spans="1:16184" s="3" customFormat="1" ht="15" customHeight="1">
      <c r="B8" s="32" t="s">
        <v>75</v>
      </c>
      <c r="C8" s="21">
        <v>1258760</v>
      </c>
      <c r="D8" s="21">
        <v>1791354</v>
      </c>
      <c r="E8" s="21">
        <v>1565978</v>
      </c>
      <c r="F8" s="21">
        <v>1470544</v>
      </c>
      <c r="G8" s="21">
        <v>1620671</v>
      </c>
      <c r="H8" s="21">
        <v>1424653</v>
      </c>
      <c r="I8" s="21">
        <v>1645037</v>
      </c>
      <c r="J8" s="21">
        <v>1822593</v>
      </c>
      <c r="K8" s="21">
        <v>1695079</v>
      </c>
      <c r="L8" s="21">
        <v>1660167</v>
      </c>
      <c r="M8" s="21">
        <v>1749410</v>
      </c>
      <c r="N8" s="21">
        <v>1688605</v>
      </c>
      <c r="O8" s="20">
        <f t="shared" ref="O8:O33" si="0">SUM(C8:N8)</f>
        <v>19392851</v>
      </c>
      <c r="P8" s="63"/>
      <c r="Q8" s="86" t="s">
        <v>170</v>
      </c>
      <c r="R8" s="78">
        <v>1258760</v>
      </c>
      <c r="S8" s="78">
        <v>1791354</v>
      </c>
      <c r="T8" s="78">
        <v>1565978</v>
      </c>
      <c r="U8" s="78">
        <v>1470544</v>
      </c>
      <c r="V8" s="78">
        <v>1620671</v>
      </c>
      <c r="W8" s="78">
        <v>1424653</v>
      </c>
      <c r="X8" s="78">
        <v>1645037</v>
      </c>
      <c r="Y8" s="78">
        <v>1822593</v>
      </c>
      <c r="Z8" s="78">
        <v>1695079</v>
      </c>
      <c r="AA8" s="78">
        <v>1660167</v>
      </c>
      <c r="AB8" s="78">
        <v>1749410</v>
      </c>
      <c r="AC8" s="78">
        <v>1688605</v>
      </c>
      <c r="AD8" s="78">
        <v>19392851</v>
      </c>
      <c r="AE8" s="85"/>
      <c r="AF8" s="85"/>
      <c r="AG8" s="85"/>
    </row>
    <row r="9" spans="1:16184" s="3" customFormat="1" ht="15" customHeight="1">
      <c r="B9" s="32" t="s">
        <v>76</v>
      </c>
      <c r="C9" s="21">
        <v>1041832</v>
      </c>
      <c r="D9" s="21">
        <v>1005393</v>
      </c>
      <c r="E9" s="21">
        <v>555506</v>
      </c>
      <c r="F9" s="21">
        <v>694169</v>
      </c>
      <c r="G9" s="21">
        <v>592597</v>
      </c>
      <c r="H9" s="21">
        <v>603621</v>
      </c>
      <c r="I9" s="21">
        <v>715392</v>
      </c>
      <c r="J9" s="21">
        <v>600372</v>
      </c>
      <c r="K9" s="21">
        <v>757367</v>
      </c>
      <c r="L9" s="21">
        <v>682313</v>
      </c>
      <c r="M9" s="21">
        <v>855722</v>
      </c>
      <c r="N9" s="21">
        <v>868583</v>
      </c>
      <c r="O9" s="20">
        <f t="shared" si="0"/>
        <v>8972867</v>
      </c>
      <c r="P9" s="63"/>
      <c r="Q9" s="86" t="s">
        <v>174</v>
      </c>
      <c r="R9" s="78">
        <v>1041832</v>
      </c>
      <c r="S9" s="78">
        <v>1005393</v>
      </c>
      <c r="T9" s="78">
        <v>555506</v>
      </c>
      <c r="U9" s="78">
        <v>694169</v>
      </c>
      <c r="V9" s="78">
        <v>592597</v>
      </c>
      <c r="W9" s="78">
        <v>603621</v>
      </c>
      <c r="X9" s="78">
        <v>715392</v>
      </c>
      <c r="Y9" s="78">
        <v>600372</v>
      </c>
      <c r="Z9" s="78">
        <v>757367</v>
      </c>
      <c r="AA9" s="78">
        <v>682313</v>
      </c>
      <c r="AB9" s="78">
        <v>855722</v>
      </c>
      <c r="AC9" s="78">
        <v>868583</v>
      </c>
      <c r="AD9" s="78">
        <v>8972867</v>
      </c>
      <c r="AE9" s="85"/>
      <c r="AF9" s="85"/>
      <c r="AG9" s="85"/>
    </row>
    <row r="10" spans="1:16184" s="3" customFormat="1" ht="15" customHeight="1">
      <c r="B10" s="32" t="s">
        <v>77</v>
      </c>
      <c r="C10" s="21">
        <v>107681</v>
      </c>
      <c r="D10" s="21">
        <v>131940</v>
      </c>
      <c r="E10" s="21">
        <v>92830</v>
      </c>
      <c r="F10" s="21">
        <v>93334</v>
      </c>
      <c r="G10" s="21">
        <v>137119</v>
      </c>
      <c r="H10" s="21">
        <v>149489</v>
      </c>
      <c r="I10" s="21">
        <v>57454</v>
      </c>
      <c r="J10" s="21">
        <v>112890</v>
      </c>
      <c r="K10" s="21">
        <v>112823</v>
      </c>
      <c r="L10" s="21">
        <v>243146</v>
      </c>
      <c r="M10" s="21">
        <v>143914</v>
      </c>
      <c r="N10" s="21">
        <v>131782</v>
      </c>
      <c r="O10" s="20">
        <f t="shared" si="0"/>
        <v>1514402</v>
      </c>
      <c r="P10" s="63"/>
      <c r="Q10" s="86" t="s">
        <v>184</v>
      </c>
      <c r="R10" s="78">
        <v>107681</v>
      </c>
      <c r="S10" s="78">
        <v>131940</v>
      </c>
      <c r="T10" s="78">
        <v>92830</v>
      </c>
      <c r="U10" s="78">
        <v>93334</v>
      </c>
      <c r="V10" s="78">
        <v>137119</v>
      </c>
      <c r="W10" s="78">
        <v>149489</v>
      </c>
      <c r="X10" s="78">
        <v>57454</v>
      </c>
      <c r="Y10" s="78">
        <v>112890</v>
      </c>
      <c r="Z10" s="78">
        <v>112823</v>
      </c>
      <c r="AA10" s="78">
        <v>243146</v>
      </c>
      <c r="AB10" s="78">
        <v>143914</v>
      </c>
      <c r="AC10" s="78">
        <v>131782</v>
      </c>
      <c r="AD10" s="78">
        <v>1514402</v>
      </c>
      <c r="AE10" s="85"/>
      <c r="AF10" s="85"/>
      <c r="AG10" s="85"/>
    </row>
    <row r="11" spans="1:16184" s="3" customFormat="1" ht="15" customHeight="1">
      <c r="B11" s="32" t="s">
        <v>78</v>
      </c>
      <c r="C11" s="21">
        <v>1902501</v>
      </c>
      <c r="D11" s="21">
        <v>2653597</v>
      </c>
      <c r="E11" s="21">
        <v>2740888</v>
      </c>
      <c r="F11" s="21">
        <v>2299722</v>
      </c>
      <c r="G11" s="21">
        <v>2243179</v>
      </c>
      <c r="H11" s="21">
        <v>2769649</v>
      </c>
      <c r="I11" s="21">
        <v>2952943</v>
      </c>
      <c r="J11" s="21">
        <v>2918189</v>
      </c>
      <c r="K11" s="21">
        <v>2313179</v>
      </c>
      <c r="L11" s="21">
        <v>2360702</v>
      </c>
      <c r="M11" s="21">
        <v>2937599</v>
      </c>
      <c r="N11" s="21">
        <v>2329395</v>
      </c>
      <c r="O11" s="20">
        <f t="shared" si="0"/>
        <v>30421543</v>
      </c>
      <c r="P11" s="63"/>
      <c r="Q11" s="86" t="s">
        <v>173</v>
      </c>
      <c r="R11" s="78">
        <v>1902501</v>
      </c>
      <c r="S11" s="78">
        <v>2653597</v>
      </c>
      <c r="T11" s="78">
        <v>2740888</v>
      </c>
      <c r="U11" s="78">
        <v>2299722</v>
      </c>
      <c r="V11" s="78">
        <v>2243179</v>
      </c>
      <c r="W11" s="78">
        <v>2769649</v>
      </c>
      <c r="X11" s="78">
        <v>2952943</v>
      </c>
      <c r="Y11" s="78">
        <v>2918189</v>
      </c>
      <c r="Z11" s="78">
        <v>2313179</v>
      </c>
      <c r="AA11" s="78">
        <v>2360702</v>
      </c>
      <c r="AB11" s="78">
        <v>2937599</v>
      </c>
      <c r="AC11" s="78">
        <v>2329395</v>
      </c>
      <c r="AD11" s="78">
        <v>30421543</v>
      </c>
      <c r="AE11" s="85"/>
      <c r="AF11" s="85"/>
      <c r="AG11" s="85"/>
    </row>
    <row r="12" spans="1:16184" s="3" customFormat="1" ht="15" customHeight="1">
      <c r="B12" s="32" t="s">
        <v>79</v>
      </c>
      <c r="C12" s="21">
        <v>1177411</v>
      </c>
      <c r="D12" s="21">
        <v>977069</v>
      </c>
      <c r="E12" s="21">
        <v>1132360</v>
      </c>
      <c r="F12" s="21">
        <v>1064212</v>
      </c>
      <c r="G12" s="21">
        <v>794473</v>
      </c>
      <c r="H12" s="21">
        <v>813736</v>
      </c>
      <c r="I12" s="21">
        <v>664827</v>
      </c>
      <c r="J12" s="21">
        <v>718070</v>
      </c>
      <c r="K12" s="21">
        <v>1120074</v>
      </c>
      <c r="L12" s="21">
        <v>654272</v>
      </c>
      <c r="M12" s="21">
        <v>863780</v>
      </c>
      <c r="N12" s="21">
        <v>859508</v>
      </c>
      <c r="O12" s="20">
        <f t="shared" si="0"/>
        <v>10839792</v>
      </c>
      <c r="P12" s="63"/>
      <c r="Q12" s="86" t="s">
        <v>159</v>
      </c>
      <c r="R12" s="78">
        <v>1177411</v>
      </c>
      <c r="S12" s="78">
        <v>977069</v>
      </c>
      <c r="T12" s="78">
        <v>1132360</v>
      </c>
      <c r="U12" s="78">
        <v>1064212</v>
      </c>
      <c r="V12" s="78">
        <v>794473</v>
      </c>
      <c r="W12" s="78">
        <v>813736</v>
      </c>
      <c r="X12" s="78">
        <v>664827</v>
      </c>
      <c r="Y12" s="78">
        <v>718070</v>
      </c>
      <c r="Z12" s="78">
        <v>1120074</v>
      </c>
      <c r="AA12" s="78">
        <v>654272</v>
      </c>
      <c r="AB12" s="78">
        <v>863780</v>
      </c>
      <c r="AC12" s="78">
        <v>859508</v>
      </c>
      <c r="AD12" s="78">
        <v>10839792</v>
      </c>
      <c r="AE12" s="85"/>
      <c r="AF12" s="85"/>
      <c r="AG12" s="85"/>
    </row>
    <row r="13" spans="1:16184" s="3" customFormat="1" ht="15" customHeight="1">
      <c r="B13" s="32" t="s">
        <v>80</v>
      </c>
      <c r="C13" s="21">
        <v>166155</v>
      </c>
      <c r="D13" s="21">
        <v>135174</v>
      </c>
      <c r="E13" s="21">
        <v>152512</v>
      </c>
      <c r="F13" s="21">
        <v>140088</v>
      </c>
      <c r="G13" s="21">
        <v>101465</v>
      </c>
      <c r="H13" s="21">
        <v>161158</v>
      </c>
      <c r="I13" s="21">
        <v>96413</v>
      </c>
      <c r="J13" s="21">
        <v>50221</v>
      </c>
      <c r="K13" s="21">
        <v>130415</v>
      </c>
      <c r="L13" s="21">
        <v>67151</v>
      </c>
      <c r="M13" s="21">
        <v>84598</v>
      </c>
      <c r="N13" s="21">
        <v>103318</v>
      </c>
      <c r="O13" s="20">
        <f t="shared" si="0"/>
        <v>1388668</v>
      </c>
      <c r="P13" s="63"/>
      <c r="Q13" s="86" t="s">
        <v>164</v>
      </c>
      <c r="R13" s="78">
        <v>166155</v>
      </c>
      <c r="S13" s="78">
        <v>135174</v>
      </c>
      <c r="T13" s="78">
        <v>152512</v>
      </c>
      <c r="U13" s="78">
        <v>140088</v>
      </c>
      <c r="V13" s="78">
        <v>101465</v>
      </c>
      <c r="W13" s="78">
        <v>161158</v>
      </c>
      <c r="X13" s="78">
        <v>96413</v>
      </c>
      <c r="Y13" s="78">
        <v>50221</v>
      </c>
      <c r="Z13" s="78">
        <v>130415</v>
      </c>
      <c r="AA13" s="78">
        <v>67151</v>
      </c>
      <c r="AB13" s="78">
        <v>84598</v>
      </c>
      <c r="AC13" s="78">
        <v>103318</v>
      </c>
      <c r="AD13" s="78">
        <v>1388668</v>
      </c>
      <c r="AE13" s="85"/>
      <c r="AF13" s="85"/>
      <c r="AG13" s="85"/>
    </row>
    <row r="14" spans="1:16184" s="3" customFormat="1" ht="15" customHeight="1">
      <c r="B14" s="32" t="s">
        <v>81</v>
      </c>
      <c r="C14" s="21">
        <v>688385</v>
      </c>
      <c r="D14" s="21">
        <v>722401</v>
      </c>
      <c r="E14" s="21">
        <v>796849</v>
      </c>
      <c r="F14" s="21">
        <v>502333</v>
      </c>
      <c r="G14" s="21">
        <v>768646</v>
      </c>
      <c r="H14" s="21">
        <v>805093</v>
      </c>
      <c r="I14" s="21">
        <v>641932</v>
      </c>
      <c r="J14" s="21">
        <v>997663</v>
      </c>
      <c r="K14" s="21">
        <v>915363</v>
      </c>
      <c r="L14" s="21">
        <v>680345</v>
      </c>
      <c r="M14" s="21">
        <v>929842</v>
      </c>
      <c r="N14" s="21">
        <v>1090172</v>
      </c>
      <c r="O14" s="20">
        <f t="shared" si="0"/>
        <v>9539024</v>
      </c>
      <c r="P14" s="63"/>
      <c r="Q14" s="86" t="s">
        <v>162</v>
      </c>
      <c r="R14" s="78">
        <v>688385</v>
      </c>
      <c r="S14" s="78">
        <v>722401</v>
      </c>
      <c r="T14" s="78">
        <v>796849</v>
      </c>
      <c r="U14" s="78">
        <v>502333</v>
      </c>
      <c r="V14" s="78">
        <v>768646</v>
      </c>
      <c r="W14" s="78">
        <v>805093</v>
      </c>
      <c r="X14" s="78">
        <v>641932</v>
      </c>
      <c r="Y14" s="78">
        <v>997663</v>
      </c>
      <c r="Z14" s="78">
        <v>915363</v>
      </c>
      <c r="AA14" s="78">
        <v>680345</v>
      </c>
      <c r="AB14" s="78">
        <v>929842</v>
      </c>
      <c r="AC14" s="78">
        <v>1090172</v>
      </c>
      <c r="AD14" s="78">
        <v>9539024</v>
      </c>
      <c r="AE14" s="85"/>
      <c r="AF14" s="85"/>
      <c r="AG14" s="85"/>
    </row>
    <row r="15" spans="1:16184" s="3" customFormat="1" ht="15" customHeight="1">
      <c r="B15" s="32" t="s">
        <v>82</v>
      </c>
      <c r="C15" s="21">
        <v>291937</v>
      </c>
      <c r="D15" s="21">
        <v>415807</v>
      </c>
      <c r="E15" s="21">
        <v>457195</v>
      </c>
      <c r="F15" s="21">
        <v>396365</v>
      </c>
      <c r="G15" s="21">
        <v>488096</v>
      </c>
      <c r="H15" s="21">
        <v>835892</v>
      </c>
      <c r="I15" s="21">
        <v>595966</v>
      </c>
      <c r="J15" s="21">
        <v>389748</v>
      </c>
      <c r="K15" s="21">
        <v>344417</v>
      </c>
      <c r="L15" s="21">
        <v>718241</v>
      </c>
      <c r="M15" s="21">
        <v>443186</v>
      </c>
      <c r="N15" s="21">
        <v>553510</v>
      </c>
      <c r="O15" s="20">
        <f t="shared" si="0"/>
        <v>5930360</v>
      </c>
      <c r="P15" s="63"/>
      <c r="Q15" s="86" t="s">
        <v>169</v>
      </c>
      <c r="R15" s="78">
        <v>291937</v>
      </c>
      <c r="S15" s="78">
        <v>415807</v>
      </c>
      <c r="T15" s="78">
        <v>457195</v>
      </c>
      <c r="U15" s="78">
        <v>396365</v>
      </c>
      <c r="V15" s="78">
        <v>488096</v>
      </c>
      <c r="W15" s="78">
        <v>835892</v>
      </c>
      <c r="X15" s="78">
        <v>595966</v>
      </c>
      <c r="Y15" s="78">
        <v>389748</v>
      </c>
      <c r="Z15" s="78">
        <v>344417</v>
      </c>
      <c r="AA15" s="78">
        <v>718241</v>
      </c>
      <c r="AB15" s="78">
        <v>443186</v>
      </c>
      <c r="AC15" s="78">
        <v>553510</v>
      </c>
      <c r="AD15" s="78">
        <v>5930360</v>
      </c>
      <c r="AE15" s="85"/>
      <c r="AF15" s="85"/>
      <c r="AG15" s="85"/>
    </row>
    <row r="16" spans="1:16184" ht="15" customHeight="1">
      <c r="B16" s="32" t="s">
        <v>85</v>
      </c>
      <c r="C16" s="21">
        <v>3248</v>
      </c>
      <c r="D16" s="21">
        <v>0</v>
      </c>
      <c r="E16" s="21">
        <v>6496</v>
      </c>
      <c r="F16" s="21">
        <v>0</v>
      </c>
      <c r="G16" s="21">
        <v>3248</v>
      </c>
      <c r="H16" s="21">
        <v>0</v>
      </c>
      <c r="I16" s="21">
        <v>3248</v>
      </c>
      <c r="J16" s="21">
        <v>0</v>
      </c>
      <c r="K16" s="21">
        <v>0</v>
      </c>
      <c r="L16" s="21">
        <v>3248</v>
      </c>
      <c r="M16" s="21">
        <v>0</v>
      </c>
      <c r="N16" s="21">
        <v>3248</v>
      </c>
      <c r="O16" s="20">
        <f t="shared" si="0"/>
        <v>22736</v>
      </c>
      <c r="P16" s="63"/>
      <c r="Q16" s="86" t="s">
        <v>168</v>
      </c>
      <c r="R16" s="78">
        <v>3248</v>
      </c>
      <c r="T16" s="78">
        <v>6496</v>
      </c>
      <c r="V16" s="78">
        <v>3248</v>
      </c>
      <c r="X16" s="78">
        <v>3248</v>
      </c>
      <c r="AA16" s="78">
        <v>3248</v>
      </c>
      <c r="AC16" s="78">
        <v>3248</v>
      </c>
      <c r="AD16" s="78">
        <v>22736</v>
      </c>
    </row>
    <row r="17" spans="2:30" ht="15" customHeight="1">
      <c r="B17" s="32" t="s">
        <v>83</v>
      </c>
      <c r="C17" s="21">
        <v>744625</v>
      </c>
      <c r="D17" s="21">
        <v>900216</v>
      </c>
      <c r="E17" s="21">
        <v>986257</v>
      </c>
      <c r="F17" s="21">
        <v>345968</v>
      </c>
      <c r="G17" s="21">
        <v>594993</v>
      </c>
      <c r="H17" s="21">
        <v>408268</v>
      </c>
      <c r="I17" s="21">
        <v>406659</v>
      </c>
      <c r="J17" s="21">
        <v>581663</v>
      </c>
      <c r="K17" s="21">
        <v>487297</v>
      </c>
      <c r="L17" s="21">
        <v>453098</v>
      </c>
      <c r="M17" s="21">
        <v>399815</v>
      </c>
      <c r="N17" s="21">
        <v>917449</v>
      </c>
      <c r="O17" s="20">
        <f t="shared" si="0"/>
        <v>7226308</v>
      </c>
      <c r="P17" s="63"/>
      <c r="Q17" s="86" t="s">
        <v>165</v>
      </c>
      <c r="R17" s="78">
        <v>744625</v>
      </c>
      <c r="S17" s="78">
        <v>900216</v>
      </c>
      <c r="T17" s="78">
        <v>986257</v>
      </c>
      <c r="U17" s="78">
        <v>345968</v>
      </c>
      <c r="V17" s="78">
        <v>594993</v>
      </c>
      <c r="W17" s="78">
        <v>408268</v>
      </c>
      <c r="X17" s="78">
        <v>406659</v>
      </c>
      <c r="Y17" s="78">
        <v>581663</v>
      </c>
      <c r="Z17" s="78">
        <v>487297</v>
      </c>
      <c r="AA17" s="78">
        <v>453098</v>
      </c>
      <c r="AB17" s="78">
        <v>399815</v>
      </c>
      <c r="AC17" s="78">
        <v>917449</v>
      </c>
      <c r="AD17" s="78">
        <v>7226308</v>
      </c>
    </row>
    <row r="18" spans="2:30" ht="15" customHeight="1">
      <c r="B18" s="32" t="s">
        <v>84</v>
      </c>
      <c r="C18" s="21">
        <v>65361</v>
      </c>
      <c r="D18" s="21">
        <v>99703</v>
      </c>
      <c r="E18" s="21">
        <v>99027</v>
      </c>
      <c r="F18" s="21">
        <v>89215</v>
      </c>
      <c r="G18" s="21">
        <v>113890</v>
      </c>
      <c r="H18" s="21">
        <v>115567</v>
      </c>
      <c r="I18" s="21">
        <v>90036</v>
      </c>
      <c r="J18" s="21">
        <v>32045</v>
      </c>
      <c r="K18" s="21">
        <v>134586</v>
      </c>
      <c r="L18" s="21">
        <v>87240</v>
      </c>
      <c r="M18" s="21">
        <v>117766</v>
      </c>
      <c r="N18" s="21">
        <v>161095</v>
      </c>
      <c r="O18" s="20">
        <f t="shared" si="0"/>
        <v>1205531</v>
      </c>
      <c r="P18" s="63"/>
      <c r="Q18" s="86" t="s">
        <v>172</v>
      </c>
      <c r="R18" s="78">
        <v>65361</v>
      </c>
      <c r="S18" s="78">
        <v>99703</v>
      </c>
      <c r="T18" s="78">
        <v>99027</v>
      </c>
      <c r="U18" s="78">
        <v>89215</v>
      </c>
      <c r="V18" s="78">
        <v>113890</v>
      </c>
      <c r="W18" s="78">
        <v>115567</v>
      </c>
      <c r="X18" s="78">
        <v>90036</v>
      </c>
      <c r="Y18" s="78">
        <v>32045</v>
      </c>
      <c r="Z18" s="78">
        <v>134586</v>
      </c>
      <c r="AA18" s="78">
        <v>87240</v>
      </c>
      <c r="AB18" s="78">
        <v>117766</v>
      </c>
      <c r="AC18" s="78">
        <v>161095</v>
      </c>
      <c r="AD18" s="78">
        <v>1205531</v>
      </c>
    </row>
    <row r="19" spans="2:30" ht="15" customHeight="1">
      <c r="B19" s="32" t="s">
        <v>86</v>
      </c>
      <c r="C19" s="21">
        <v>1632242</v>
      </c>
      <c r="D19" s="21">
        <v>1824708</v>
      </c>
      <c r="E19" s="21">
        <v>2301003</v>
      </c>
      <c r="F19" s="21">
        <v>2073373</v>
      </c>
      <c r="G19" s="21">
        <v>2561690</v>
      </c>
      <c r="H19" s="21">
        <v>2009537</v>
      </c>
      <c r="I19" s="21">
        <v>2555545</v>
      </c>
      <c r="J19" s="21">
        <v>2318030</v>
      </c>
      <c r="K19" s="21">
        <v>2710801</v>
      </c>
      <c r="L19" s="21">
        <v>2416755</v>
      </c>
      <c r="M19" s="21">
        <v>1945731</v>
      </c>
      <c r="N19" s="21">
        <v>2423119</v>
      </c>
      <c r="O19" s="20">
        <f t="shared" si="0"/>
        <v>26772534</v>
      </c>
      <c r="P19" s="63"/>
      <c r="Q19" s="86" t="s">
        <v>180</v>
      </c>
      <c r="R19" s="78">
        <v>1632242</v>
      </c>
      <c r="S19" s="78">
        <v>1824708</v>
      </c>
      <c r="T19" s="78">
        <v>2301003</v>
      </c>
      <c r="U19" s="78">
        <v>2073373</v>
      </c>
      <c r="V19" s="78">
        <v>2561690</v>
      </c>
      <c r="W19" s="78">
        <v>2009537</v>
      </c>
      <c r="X19" s="78">
        <v>2555545</v>
      </c>
      <c r="Y19" s="78">
        <v>2318030</v>
      </c>
      <c r="Z19" s="78">
        <v>2710801</v>
      </c>
      <c r="AA19" s="78">
        <v>2416755</v>
      </c>
      <c r="AB19" s="78">
        <v>1945731</v>
      </c>
      <c r="AC19" s="78">
        <v>2423119</v>
      </c>
      <c r="AD19" s="78">
        <v>26772534</v>
      </c>
    </row>
    <row r="20" spans="2:30" ht="15" customHeight="1">
      <c r="B20" s="32" t="s">
        <v>87</v>
      </c>
      <c r="C20" s="21">
        <v>2578515</v>
      </c>
      <c r="D20" s="21">
        <v>2433110</v>
      </c>
      <c r="E20" s="21">
        <v>2442948.48</v>
      </c>
      <c r="F20" s="21">
        <v>2389398</v>
      </c>
      <c r="G20" s="21">
        <v>2070235</v>
      </c>
      <c r="H20" s="21">
        <v>2334675.7999999998</v>
      </c>
      <c r="I20" s="21">
        <v>2218605</v>
      </c>
      <c r="J20" s="21">
        <v>2214690</v>
      </c>
      <c r="K20" s="21">
        <v>1940442</v>
      </c>
      <c r="L20" s="21">
        <v>2304753</v>
      </c>
      <c r="M20" s="21">
        <v>2235658</v>
      </c>
      <c r="N20" s="21">
        <v>2348964</v>
      </c>
      <c r="O20" s="20">
        <f t="shared" si="0"/>
        <v>27511994.280000001</v>
      </c>
      <c r="P20" s="63"/>
      <c r="Q20" s="86" t="s">
        <v>185</v>
      </c>
      <c r="R20" s="78">
        <v>2578515</v>
      </c>
      <c r="S20" s="78">
        <v>2433110</v>
      </c>
      <c r="T20" s="78">
        <v>2442948.48</v>
      </c>
      <c r="U20" s="78">
        <v>2389398</v>
      </c>
      <c r="V20" s="78">
        <v>2070235</v>
      </c>
      <c r="W20" s="78">
        <v>2334675.7999999998</v>
      </c>
      <c r="X20" s="78">
        <v>2218605</v>
      </c>
      <c r="Y20" s="78">
        <v>2214690</v>
      </c>
      <c r="Z20" s="78">
        <v>1940442</v>
      </c>
      <c r="AA20" s="78">
        <v>2304753</v>
      </c>
      <c r="AB20" s="78">
        <v>2235658</v>
      </c>
      <c r="AC20" s="78">
        <v>2348964</v>
      </c>
      <c r="AD20" s="78">
        <v>27511994.280000001</v>
      </c>
    </row>
    <row r="21" spans="2:30" ht="15" customHeight="1">
      <c r="B21" s="32" t="s">
        <v>88</v>
      </c>
      <c r="C21" s="21">
        <v>4680616</v>
      </c>
      <c r="D21" s="21">
        <v>4715021</v>
      </c>
      <c r="E21" s="21">
        <v>5001339</v>
      </c>
      <c r="F21" s="21">
        <v>4102264</v>
      </c>
      <c r="G21" s="21">
        <v>4791611</v>
      </c>
      <c r="H21" s="21">
        <v>4879994</v>
      </c>
      <c r="I21" s="21">
        <v>4795090</v>
      </c>
      <c r="J21" s="21">
        <v>4755425</v>
      </c>
      <c r="K21" s="21">
        <v>4964965</v>
      </c>
      <c r="L21" s="21">
        <v>4901685</v>
      </c>
      <c r="M21" s="21">
        <v>5213448</v>
      </c>
      <c r="N21" s="21">
        <v>5229946</v>
      </c>
      <c r="O21" s="20">
        <f t="shared" si="0"/>
        <v>58031404</v>
      </c>
      <c r="P21" s="63"/>
      <c r="Q21" s="86" t="s">
        <v>181</v>
      </c>
      <c r="R21" s="78">
        <v>4680616</v>
      </c>
      <c r="S21" s="78">
        <v>4715021</v>
      </c>
      <c r="T21" s="78">
        <v>5001339</v>
      </c>
      <c r="U21" s="78">
        <v>4102264</v>
      </c>
      <c r="V21" s="78">
        <v>4791611</v>
      </c>
      <c r="W21" s="78">
        <v>4879994</v>
      </c>
      <c r="X21" s="78">
        <v>4795090</v>
      </c>
      <c r="Y21" s="78">
        <v>4755425</v>
      </c>
      <c r="Z21" s="78">
        <v>4964965</v>
      </c>
      <c r="AA21" s="78">
        <v>4901685</v>
      </c>
      <c r="AB21" s="78">
        <v>5213448</v>
      </c>
      <c r="AC21" s="78">
        <v>5229946</v>
      </c>
      <c r="AD21" s="78">
        <v>58031404</v>
      </c>
    </row>
    <row r="22" spans="2:30" ht="15" customHeight="1">
      <c r="B22" s="32" t="s">
        <v>90</v>
      </c>
      <c r="C22" s="21">
        <v>60039</v>
      </c>
      <c r="D22" s="21">
        <v>108872.48</v>
      </c>
      <c r="E22" s="21">
        <v>162422</v>
      </c>
      <c r="F22" s="21">
        <v>127246</v>
      </c>
      <c r="G22" s="21">
        <v>117808</v>
      </c>
      <c r="H22" s="21">
        <v>178636</v>
      </c>
      <c r="I22" s="21">
        <v>143510</v>
      </c>
      <c r="J22" s="21">
        <v>90448</v>
      </c>
      <c r="K22" s="21">
        <v>149282</v>
      </c>
      <c r="L22" s="21">
        <v>57781</v>
      </c>
      <c r="M22" s="21">
        <v>95759</v>
      </c>
      <c r="N22" s="21">
        <v>121751.48000000001</v>
      </c>
      <c r="O22" s="20">
        <f t="shared" si="0"/>
        <v>1413554.96</v>
      </c>
      <c r="P22" s="63"/>
      <c r="Q22" s="86" t="s">
        <v>183</v>
      </c>
      <c r="R22" s="78">
        <v>60039</v>
      </c>
      <c r="S22" s="78">
        <v>108872.48</v>
      </c>
      <c r="T22" s="78">
        <v>162422</v>
      </c>
      <c r="U22" s="78">
        <v>127246</v>
      </c>
      <c r="V22" s="78">
        <v>117808</v>
      </c>
      <c r="W22" s="78">
        <v>178636</v>
      </c>
      <c r="X22" s="78">
        <v>143510</v>
      </c>
      <c r="Y22" s="78">
        <v>90448</v>
      </c>
      <c r="Z22" s="78">
        <v>149282</v>
      </c>
      <c r="AA22" s="78">
        <v>57781</v>
      </c>
      <c r="AB22" s="78">
        <v>95759</v>
      </c>
      <c r="AC22" s="78">
        <v>121751.48000000001</v>
      </c>
      <c r="AD22" s="78">
        <v>1413554.96</v>
      </c>
    </row>
    <row r="23" spans="2:30" ht="15" customHeight="1">
      <c r="B23" s="32" t="s">
        <v>89</v>
      </c>
      <c r="C23" s="21">
        <v>715339</v>
      </c>
      <c r="D23" s="21">
        <v>1347270</v>
      </c>
      <c r="E23" s="21">
        <v>1202302</v>
      </c>
      <c r="F23" s="21">
        <v>1045505</v>
      </c>
      <c r="G23" s="21">
        <v>1271850</v>
      </c>
      <c r="H23" s="21">
        <v>1923969</v>
      </c>
      <c r="I23" s="21">
        <v>1465490</v>
      </c>
      <c r="J23" s="21">
        <v>1469849</v>
      </c>
      <c r="K23" s="21">
        <v>1246094</v>
      </c>
      <c r="L23" s="21">
        <v>1324788</v>
      </c>
      <c r="M23" s="21">
        <v>1276714</v>
      </c>
      <c r="N23" s="21">
        <v>1303284</v>
      </c>
      <c r="O23" s="20">
        <f t="shared" si="0"/>
        <v>15592454</v>
      </c>
      <c r="P23" s="63"/>
      <c r="Q23" s="86" t="s">
        <v>171</v>
      </c>
      <c r="R23" s="78">
        <v>715339</v>
      </c>
      <c r="S23" s="78">
        <v>1347270</v>
      </c>
      <c r="T23" s="78">
        <v>1202302</v>
      </c>
      <c r="U23" s="78">
        <v>1045505</v>
      </c>
      <c r="V23" s="78">
        <v>1271850</v>
      </c>
      <c r="W23" s="78">
        <v>1923969</v>
      </c>
      <c r="X23" s="78">
        <v>1465490</v>
      </c>
      <c r="Y23" s="78">
        <v>1469849</v>
      </c>
      <c r="Z23" s="78">
        <v>1246094</v>
      </c>
      <c r="AA23" s="78">
        <v>1324788</v>
      </c>
      <c r="AB23" s="78">
        <v>1276714</v>
      </c>
      <c r="AC23" s="78">
        <v>1303284</v>
      </c>
      <c r="AD23" s="78">
        <v>15592454</v>
      </c>
    </row>
    <row r="24" spans="2:30" ht="15" customHeight="1">
      <c r="B24" s="32" t="s">
        <v>91</v>
      </c>
      <c r="C24" s="21">
        <v>1771958</v>
      </c>
      <c r="D24" s="21">
        <v>1650996</v>
      </c>
      <c r="E24" s="21">
        <v>1694003</v>
      </c>
      <c r="F24" s="21">
        <v>1745886</v>
      </c>
      <c r="G24" s="21">
        <v>1940435</v>
      </c>
      <c r="H24" s="21">
        <v>1534541</v>
      </c>
      <c r="I24" s="21">
        <v>1875137</v>
      </c>
      <c r="J24" s="21">
        <v>1824681</v>
      </c>
      <c r="K24" s="21">
        <v>1596041</v>
      </c>
      <c r="L24" s="21">
        <v>1871855</v>
      </c>
      <c r="M24" s="21">
        <v>1760734</v>
      </c>
      <c r="N24" s="21">
        <v>2069066</v>
      </c>
      <c r="O24" s="20">
        <f t="shared" si="0"/>
        <v>21335333</v>
      </c>
      <c r="P24" s="63"/>
      <c r="Q24" s="86" t="s">
        <v>182</v>
      </c>
      <c r="R24" s="78">
        <v>1771958</v>
      </c>
      <c r="S24" s="78">
        <v>1650996</v>
      </c>
      <c r="T24" s="78">
        <v>1694003</v>
      </c>
      <c r="U24" s="78">
        <v>1745886</v>
      </c>
      <c r="V24" s="78">
        <v>1940435</v>
      </c>
      <c r="W24" s="78">
        <v>1534541</v>
      </c>
      <c r="X24" s="78">
        <v>1875137</v>
      </c>
      <c r="Y24" s="78">
        <v>1824681</v>
      </c>
      <c r="Z24" s="78">
        <v>1596041</v>
      </c>
      <c r="AA24" s="78">
        <v>1871855</v>
      </c>
      <c r="AB24" s="78">
        <v>1760734</v>
      </c>
      <c r="AC24" s="78">
        <v>2069066</v>
      </c>
      <c r="AD24" s="78">
        <v>21335333</v>
      </c>
    </row>
    <row r="25" spans="2:30" ht="15" customHeight="1">
      <c r="B25" s="32" t="s">
        <v>92</v>
      </c>
      <c r="C25" s="21">
        <v>1739206</v>
      </c>
      <c r="D25" s="21">
        <v>1718024</v>
      </c>
      <c r="E25" s="21">
        <v>1615249</v>
      </c>
      <c r="F25" s="21">
        <v>1177608</v>
      </c>
      <c r="G25" s="21">
        <v>1847597</v>
      </c>
      <c r="H25" s="21">
        <v>1875033</v>
      </c>
      <c r="I25" s="21">
        <v>2229404</v>
      </c>
      <c r="J25" s="21">
        <v>1939839</v>
      </c>
      <c r="K25" s="21">
        <v>1925833</v>
      </c>
      <c r="L25" s="21">
        <v>2041221</v>
      </c>
      <c r="M25" s="21">
        <v>1915387</v>
      </c>
      <c r="N25" s="21">
        <v>1820958</v>
      </c>
      <c r="O25" s="20">
        <f t="shared" si="0"/>
        <v>21845359</v>
      </c>
      <c r="P25" s="63"/>
      <c r="Q25" s="86" t="s">
        <v>166</v>
      </c>
      <c r="R25" s="78">
        <v>1739206</v>
      </c>
      <c r="S25" s="78">
        <v>1718024</v>
      </c>
      <c r="T25" s="78">
        <v>1615249</v>
      </c>
      <c r="U25" s="78">
        <v>1177608</v>
      </c>
      <c r="V25" s="78">
        <v>1847597</v>
      </c>
      <c r="W25" s="78">
        <v>1875033</v>
      </c>
      <c r="X25" s="78">
        <v>2229404</v>
      </c>
      <c r="Y25" s="78">
        <v>1939839</v>
      </c>
      <c r="Z25" s="78">
        <v>1925833</v>
      </c>
      <c r="AA25" s="78">
        <v>2041221</v>
      </c>
      <c r="AB25" s="78">
        <v>1915387</v>
      </c>
      <c r="AC25" s="78">
        <v>1820958</v>
      </c>
      <c r="AD25" s="78">
        <v>21845359</v>
      </c>
    </row>
    <row r="26" spans="2:30" ht="15" customHeight="1">
      <c r="B26" s="32" t="s">
        <v>93</v>
      </c>
      <c r="C26" s="21">
        <v>98904</v>
      </c>
      <c r="D26" s="21">
        <v>57541</v>
      </c>
      <c r="E26" s="21">
        <v>99621</v>
      </c>
      <c r="F26" s="21">
        <v>0</v>
      </c>
      <c r="G26" s="21">
        <v>90186</v>
      </c>
      <c r="H26" s="21">
        <v>99605</v>
      </c>
      <c r="I26" s="21">
        <v>0</v>
      </c>
      <c r="J26" s="21">
        <v>49718</v>
      </c>
      <c r="K26" s="21">
        <v>0</v>
      </c>
      <c r="L26" s="21">
        <v>91214</v>
      </c>
      <c r="M26" s="21">
        <v>0</v>
      </c>
      <c r="N26" s="21">
        <v>99566</v>
      </c>
      <c r="O26" s="20">
        <f t="shared" si="0"/>
        <v>686355</v>
      </c>
      <c r="P26" s="63"/>
      <c r="Q26" s="86" t="s">
        <v>167</v>
      </c>
      <c r="R26" s="78">
        <v>98904</v>
      </c>
      <c r="S26" s="78">
        <v>57541</v>
      </c>
      <c r="T26" s="78">
        <v>99621</v>
      </c>
      <c r="V26" s="78">
        <v>90186</v>
      </c>
      <c r="W26" s="78">
        <v>99605</v>
      </c>
      <c r="Y26" s="78">
        <v>49718</v>
      </c>
      <c r="AA26" s="78">
        <v>91214</v>
      </c>
      <c r="AC26" s="78">
        <v>99566</v>
      </c>
      <c r="AD26" s="78">
        <v>686355</v>
      </c>
    </row>
    <row r="27" spans="2:30" ht="15" customHeight="1">
      <c r="B27" s="32" t="s">
        <v>95</v>
      </c>
      <c r="C27" s="21">
        <v>80433</v>
      </c>
      <c r="D27" s="21">
        <v>182955</v>
      </c>
      <c r="E27" s="21">
        <v>136585</v>
      </c>
      <c r="F27" s="21">
        <v>201605</v>
      </c>
      <c r="G27" s="21">
        <v>100683</v>
      </c>
      <c r="H27" s="21">
        <v>170147</v>
      </c>
      <c r="I27" s="21">
        <v>120790</v>
      </c>
      <c r="J27" s="21">
        <v>180324</v>
      </c>
      <c r="K27" s="21">
        <v>262527</v>
      </c>
      <c r="L27" s="21">
        <v>240685</v>
      </c>
      <c r="M27" s="21">
        <v>109975</v>
      </c>
      <c r="N27" s="21">
        <v>185749</v>
      </c>
      <c r="O27" s="20">
        <f t="shared" si="0"/>
        <v>1972458</v>
      </c>
      <c r="P27" s="63"/>
      <c r="Q27" s="86" t="s">
        <v>175</v>
      </c>
      <c r="R27" s="78">
        <v>80433</v>
      </c>
      <c r="S27" s="78">
        <v>182955</v>
      </c>
      <c r="T27" s="78">
        <v>136585</v>
      </c>
      <c r="U27" s="78">
        <v>201605</v>
      </c>
      <c r="V27" s="78">
        <v>100683</v>
      </c>
      <c r="W27" s="78">
        <v>170147</v>
      </c>
      <c r="X27" s="78">
        <v>120790</v>
      </c>
      <c r="Y27" s="78">
        <v>180324</v>
      </c>
      <c r="Z27" s="78">
        <v>262527</v>
      </c>
      <c r="AA27" s="78">
        <v>240685</v>
      </c>
      <c r="AB27" s="78">
        <v>109975</v>
      </c>
      <c r="AC27" s="78">
        <v>185749</v>
      </c>
      <c r="AD27" s="78">
        <v>1972458</v>
      </c>
    </row>
    <row r="28" spans="2:30" ht="15" customHeight="1">
      <c r="B28" s="32" t="s">
        <v>94</v>
      </c>
      <c r="C28" s="21">
        <v>199914</v>
      </c>
      <c r="D28" s="21">
        <v>259934</v>
      </c>
      <c r="E28" s="21">
        <v>259405</v>
      </c>
      <c r="F28" s="21">
        <v>202888</v>
      </c>
      <c r="G28" s="21">
        <v>152618</v>
      </c>
      <c r="H28" s="21">
        <v>180607</v>
      </c>
      <c r="I28" s="21">
        <v>228998</v>
      </c>
      <c r="J28" s="21">
        <v>146105</v>
      </c>
      <c r="K28" s="21">
        <v>113357</v>
      </c>
      <c r="L28" s="21">
        <v>222822</v>
      </c>
      <c r="M28" s="21">
        <v>214288</v>
      </c>
      <c r="N28" s="21">
        <v>248569</v>
      </c>
      <c r="O28" s="20">
        <f t="shared" si="0"/>
        <v>2429505</v>
      </c>
      <c r="P28" s="63"/>
      <c r="Q28" s="86" t="s">
        <v>161</v>
      </c>
      <c r="R28" s="78">
        <v>199914</v>
      </c>
      <c r="S28" s="78">
        <v>259934</v>
      </c>
      <c r="T28" s="78">
        <v>259405</v>
      </c>
      <c r="U28" s="78">
        <v>202888</v>
      </c>
      <c r="V28" s="78">
        <v>152618</v>
      </c>
      <c r="W28" s="78">
        <v>180607</v>
      </c>
      <c r="X28" s="78">
        <v>228998</v>
      </c>
      <c r="Y28" s="78">
        <v>146105</v>
      </c>
      <c r="Z28" s="78">
        <v>113357</v>
      </c>
      <c r="AA28" s="78">
        <v>222822</v>
      </c>
      <c r="AB28" s="78">
        <v>214288</v>
      </c>
      <c r="AC28" s="78">
        <v>248569</v>
      </c>
      <c r="AD28" s="78">
        <v>2429505</v>
      </c>
    </row>
    <row r="29" spans="2:30" ht="15" customHeight="1">
      <c r="B29" s="73" t="s">
        <v>155</v>
      </c>
      <c r="C29" s="21">
        <v>0</v>
      </c>
      <c r="D29" s="21">
        <v>19020</v>
      </c>
      <c r="E29" s="21">
        <v>4897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0">
        <f t="shared" si="0"/>
        <v>23917</v>
      </c>
      <c r="P29" s="63"/>
      <c r="Q29" s="86" t="s">
        <v>179</v>
      </c>
      <c r="S29" s="78">
        <v>19020</v>
      </c>
      <c r="T29" s="78">
        <v>4897</v>
      </c>
      <c r="AD29" s="78">
        <v>23917</v>
      </c>
    </row>
    <row r="30" spans="2:30" ht="15" customHeight="1">
      <c r="B30" s="32" t="s">
        <v>96</v>
      </c>
      <c r="C30" s="21">
        <v>16556</v>
      </c>
      <c r="D30" s="21">
        <v>17946</v>
      </c>
      <c r="E30" s="21">
        <v>62820</v>
      </c>
      <c r="F30" s="21">
        <v>27628</v>
      </c>
      <c r="G30" s="21">
        <v>35762</v>
      </c>
      <c r="H30" s="21">
        <v>21453</v>
      </c>
      <c r="I30" s="21">
        <v>32702</v>
      </c>
      <c r="J30" s="21">
        <v>32748</v>
      </c>
      <c r="K30" s="21">
        <v>74438</v>
      </c>
      <c r="L30" s="21">
        <v>89407.48</v>
      </c>
      <c r="M30" s="21">
        <v>16556</v>
      </c>
      <c r="N30" s="21">
        <v>62387</v>
      </c>
      <c r="O30" s="20">
        <f t="shared" si="0"/>
        <v>490403.48</v>
      </c>
      <c r="P30" s="63"/>
      <c r="Q30" s="86" t="s">
        <v>163</v>
      </c>
      <c r="R30" s="78">
        <v>16556</v>
      </c>
      <c r="S30" s="78">
        <v>17946</v>
      </c>
      <c r="T30" s="78">
        <v>62820</v>
      </c>
      <c r="U30" s="78">
        <v>27628</v>
      </c>
      <c r="V30" s="78">
        <v>35762</v>
      </c>
      <c r="W30" s="78">
        <v>21453</v>
      </c>
      <c r="X30" s="78">
        <v>32702</v>
      </c>
      <c r="Y30" s="78">
        <v>32748</v>
      </c>
      <c r="Z30" s="78">
        <v>74438</v>
      </c>
      <c r="AA30" s="78">
        <v>89407.48</v>
      </c>
      <c r="AB30" s="78">
        <v>16556</v>
      </c>
      <c r="AC30" s="78">
        <v>62387</v>
      </c>
      <c r="AD30" s="78">
        <v>490403.48</v>
      </c>
    </row>
    <row r="31" spans="2:30" ht="15" customHeight="1">
      <c r="B31" s="32" t="s">
        <v>121</v>
      </c>
      <c r="C31" s="21">
        <v>0</v>
      </c>
      <c r="D31" s="21">
        <v>0</v>
      </c>
      <c r="E31" s="21">
        <v>91071</v>
      </c>
      <c r="F31" s="21">
        <v>0</v>
      </c>
      <c r="G31" s="21">
        <v>8610</v>
      </c>
      <c r="H31" s="21">
        <v>0</v>
      </c>
      <c r="I31" s="21">
        <v>0</v>
      </c>
      <c r="J31" s="21">
        <v>0</v>
      </c>
      <c r="K31" s="21">
        <v>0</v>
      </c>
      <c r="L31" s="21">
        <v>39007</v>
      </c>
      <c r="M31" s="21">
        <v>50202</v>
      </c>
      <c r="N31" s="21">
        <v>0</v>
      </c>
      <c r="O31" s="20">
        <f t="shared" si="0"/>
        <v>188890</v>
      </c>
      <c r="P31" s="63"/>
      <c r="Q31" s="86" t="s">
        <v>176</v>
      </c>
      <c r="T31" s="78">
        <v>91071</v>
      </c>
      <c r="V31" s="78">
        <v>8610</v>
      </c>
      <c r="AA31" s="78">
        <v>39007</v>
      </c>
      <c r="AB31" s="78">
        <v>50202</v>
      </c>
      <c r="AD31" s="78">
        <v>188890</v>
      </c>
    </row>
    <row r="32" spans="2:30" ht="15" customHeight="1">
      <c r="B32" s="32" t="s">
        <v>97</v>
      </c>
      <c r="C32" s="21">
        <v>641980.5</v>
      </c>
      <c r="D32" s="21">
        <v>709592.25</v>
      </c>
      <c r="E32" s="21">
        <v>642754.43999999994</v>
      </c>
      <c r="F32" s="21">
        <v>256520</v>
      </c>
      <c r="G32" s="21">
        <v>125506.73</v>
      </c>
      <c r="H32" s="21">
        <v>128845</v>
      </c>
      <c r="I32" s="21">
        <v>121447.25</v>
      </c>
      <c r="J32" s="21">
        <v>210642.94000000003</v>
      </c>
      <c r="K32" s="21">
        <v>181273.92</v>
      </c>
      <c r="L32" s="21">
        <v>303480</v>
      </c>
      <c r="M32" s="21">
        <v>794506.48</v>
      </c>
      <c r="N32" s="21">
        <v>394233.25</v>
      </c>
      <c r="O32" s="20">
        <f t="shared" si="0"/>
        <v>4510782.76</v>
      </c>
      <c r="P32" s="63"/>
      <c r="Q32" s="86" t="s">
        <v>178</v>
      </c>
      <c r="R32" s="78">
        <v>641980.5</v>
      </c>
      <c r="S32" s="78">
        <v>709592.25</v>
      </c>
      <c r="T32" s="78">
        <v>642754.43999999994</v>
      </c>
      <c r="U32" s="78">
        <v>256520</v>
      </c>
      <c r="V32" s="78">
        <v>125506.73</v>
      </c>
      <c r="W32" s="78">
        <v>128845</v>
      </c>
      <c r="X32" s="78">
        <v>121447.25</v>
      </c>
      <c r="Y32" s="78">
        <v>210642.94000000003</v>
      </c>
      <c r="Z32" s="78">
        <v>181273.92</v>
      </c>
      <c r="AA32" s="78">
        <v>303480</v>
      </c>
      <c r="AB32" s="78">
        <v>794506.48</v>
      </c>
      <c r="AC32" s="78">
        <v>394233.25</v>
      </c>
      <c r="AD32" s="78">
        <v>4510782.76</v>
      </c>
    </row>
    <row r="33" spans="2:33" ht="15" customHeight="1">
      <c r="B33" s="32" t="s">
        <v>98</v>
      </c>
      <c r="C33" s="21">
        <v>131374</v>
      </c>
      <c r="D33" s="21">
        <v>109102</v>
      </c>
      <c r="E33" s="21">
        <v>77545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20449</v>
      </c>
      <c r="M33" s="21">
        <v>117627</v>
      </c>
      <c r="N33" s="21">
        <v>71927</v>
      </c>
      <c r="O33" s="20">
        <f t="shared" si="0"/>
        <v>528024</v>
      </c>
      <c r="Q33" s="86" t="s">
        <v>177</v>
      </c>
      <c r="R33" s="78">
        <v>131374</v>
      </c>
      <c r="S33" s="78">
        <v>109102</v>
      </c>
      <c r="T33" s="78">
        <v>77545</v>
      </c>
      <c r="AA33" s="78">
        <v>20449</v>
      </c>
      <c r="AB33" s="78">
        <v>117627</v>
      </c>
      <c r="AC33" s="78">
        <v>71927</v>
      </c>
      <c r="AD33" s="78">
        <v>528024</v>
      </c>
    </row>
    <row r="34" spans="2:33" ht="15" customHeight="1">
      <c r="B34" s="8" t="s">
        <v>13</v>
      </c>
      <c r="C34" s="20">
        <f>SUM(C7:C33)</f>
        <v>22695807.5</v>
      </c>
      <c r="D34" s="20">
        <f t="shared" ref="D34:O34" si="1">SUM(D7:D33)</f>
        <v>24947772.73</v>
      </c>
      <c r="E34" s="20">
        <f t="shared" si="1"/>
        <v>25146481.920000002</v>
      </c>
      <c r="F34" s="20">
        <f t="shared" si="1"/>
        <v>21377542</v>
      </c>
      <c r="G34" s="20">
        <f t="shared" si="1"/>
        <v>23267619.73</v>
      </c>
      <c r="H34" s="20">
        <f t="shared" si="1"/>
        <v>24236778.800000001</v>
      </c>
      <c r="I34" s="20">
        <f t="shared" si="1"/>
        <v>24620535.25</v>
      </c>
      <c r="J34" s="20">
        <f t="shared" si="1"/>
        <v>24500228.940000001</v>
      </c>
      <c r="K34" s="20">
        <f t="shared" si="1"/>
        <v>24165960.920000002</v>
      </c>
      <c r="L34" s="20">
        <f t="shared" si="1"/>
        <v>24541492.48</v>
      </c>
      <c r="M34" s="20">
        <f t="shared" si="1"/>
        <v>25322994.48</v>
      </c>
      <c r="N34" s="20">
        <f t="shared" si="1"/>
        <v>26147554.73</v>
      </c>
      <c r="O34" s="20">
        <f t="shared" si="1"/>
        <v>290970769.48000002</v>
      </c>
      <c r="Q34" s="87" t="s">
        <v>158</v>
      </c>
      <c r="R34" s="84">
        <v>22695807.5</v>
      </c>
      <c r="S34" s="84">
        <v>24947772.73</v>
      </c>
      <c r="T34" s="84">
        <v>25146481.919999998</v>
      </c>
      <c r="U34" s="84">
        <v>21377542</v>
      </c>
      <c r="V34" s="84">
        <v>23267619.73</v>
      </c>
      <c r="W34" s="84">
        <v>24236778.800000001</v>
      </c>
      <c r="X34" s="84">
        <v>24620535.25</v>
      </c>
      <c r="Y34" s="84">
        <v>24500228.939999998</v>
      </c>
      <c r="Z34" s="84">
        <v>24165960.920000002</v>
      </c>
      <c r="AA34" s="84">
        <v>24541492.48</v>
      </c>
      <c r="AB34" s="84">
        <v>25322994.48</v>
      </c>
      <c r="AC34" s="84">
        <v>26147554.73</v>
      </c>
      <c r="AD34" s="84">
        <v>290970769.48000002</v>
      </c>
    </row>
    <row r="35" spans="2:33" ht="15" customHeight="1">
      <c r="O35" s="33"/>
    </row>
    <row r="36" spans="2:33" ht="15" customHeight="1">
      <c r="B36" s="129" t="s">
        <v>123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</row>
    <row r="37" spans="2:33" ht="15" customHeight="1">
      <c r="O37" s="33"/>
    </row>
    <row r="38" spans="2:33" ht="15" customHeight="1">
      <c r="D38" s="33"/>
      <c r="O38" s="33"/>
    </row>
    <row r="39" spans="2:33" ht="15" customHeight="1">
      <c r="O39" s="33"/>
    </row>
    <row r="40" spans="2:33" ht="15" customHeight="1">
      <c r="O40" s="33"/>
    </row>
    <row r="41" spans="2:33" ht="15" customHeight="1">
      <c r="O41" s="33"/>
    </row>
    <row r="42" spans="2:33" ht="15" customHeight="1">
      <c r="O42" s="33"/>
    </row>
    <row r="43" spans="2:33" ht="15" customHeight="1">
      <c r="O43" s="33"/>
    </row>
    <row r="44" spans="2:33" ht="15" customHeight="1">
      <c r="O44" s="33"/>
    </row>
    <row r="45" spans="2:33" s="1" customFormat="1" ht="15" customHeight="1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33"/>
      <c r="P45" s="24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83"/>
      <c r="AF45" s="83"/>
      <c r="AG45" s="83"/>
    </row>
    <row r="46" spans="2:33" s="1" customFormat="1" ht="15" customHeight="1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33"/>
      <c r="P46" s="24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</row>
    <row r="47" spans="2:33" ht="15" customHeight="1">
      <c r="O47" s="33"/>
      <c r="P47" s="1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</row>
    <row r="48" spans="2:33" ht="15" customHeight="1">
      <c r="O48" s="33"/>
      <c r="P48" s="1"/>
    </row>
    <row r="49" spans="2:15" ht="15" customHeight="1">
      <c r="O49" s="33"/>
    </row>
    <row r="50" spans="2:15" ht="15" customHeight="1">
      <c r="O50" s="33"/>
    </row>
    <row r="51" spans="2:15" ht="1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ht="1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74" spans="2:33" s="1" customFormat="1" ht="15" customHeight="1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83"/>
      <c r="AF74" s="83"/>
      <c r="AG74" s="83"/>
    </row>
    <row r="75" spans="2:33" ht="15" customHeight="1"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</row>
    <row r="76" spans="2:33" ht="15" customHeight="1">
      <c r="P76" s="1"/>
    </row>
    <row r="78" spans="2:33" s="1" customFormat="1" ht="15" customHeight="1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83"/>
      <c r="AF78" s="83"/>
      <c r="AG78" s="83"/>
    </row>
    <row r="79" spans="2:33" ht="15" customHeight="1"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</row>
    <row r="80" spans="2:33" ht="1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4" spans="2:15" ht="1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</sheetData>
  <mergeCells count="1">
    <mergeCell ref="B36:O36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I16"/>
  <sheetViews>
    <sheetView showGridLines="0" topLeftCell="B1" workbookViewId="0">
      <selection activeCell="I1" sqref="I1"/>
    </sheetView>
  </sheetViews>
  <sheetFormatPr baseColWidth="10" defaultRowHeight="13"/>
  <cols>
    <col min="2" max="2" width="10.83203125" style="78"/>
    <col min="3" max="3" width="11.1640625" style="78" bestFit="1" customWidth="1"/>
    <col min="8" max="8" width="11" customWidth="1"/>
  </cols>
  <sheetData>
    <row r="1" spans="2:9" ht="16">
      <c r="I1" s="124" t="s">
        <v>228</v>
      </c>
    </row>
    <row r="2" spans="2:9" ht="16">
      <c r="I2" s="124" t="s">
        <v>153</v>
      </c>
    </row>
    <row r="3" spans="2:9">
      <c r="B3" s="78" t="s">
        <v>18</v>
      </c>
      <c r="C3" s="89" t="s">
        <v>15</v>
      </c>
    </row>
    <row r="4" spans="2:9">
      <c r="B4" s="78" t="s">
        <v>1</v>
      </c>
      <c r="C4" s="79">
        <f>'CUADRO 2.3'!C34</f>
        <v>22695807.5</v>
      </c>
    </row>
    <row r="5" spans="2:9">
      <c r="B5" s="78" t="s">
        <v>2</v>
      </c>
      <c r="C5" s="79">
        <f>'CUADRO 2.3'!D34</f>
        <v>24947772.73</v>
      </c>
    </row>
    <row r="6" spans="2:9">
      <c r="B6" s="78" t="s">
        <v>3</v>
      </c>
      <c r="C6" s="79">
        <f>'CUADRO 2.3'!E34</f>
        <v>25146481.920000002</v>
      </c>
    </row>
    <row r="7" spans="2:9">
      <c r="B7" s="78" t="s">
        <v>4</v>
      </c>
      <c r="C7" s="79">
        <f>'CUADRO 2.3'!F34</f>
        <v>21377542</v>
      </c>
    </row>
    <row r="8" spans="2:9">
      <c r="B8" s="78" t="s">
        <v>5</v>
      </c>
      <c r="C8" s="79">
        <f>'CUADRO 2.3'!G34</f>
        <v>23267619.73</v>
      </c>
    </row>
    <row r="9" spans="2:9">
      <c r="B9" s="78" t="s">
        <v>6</v>
      </c>
      <c r="C9" s="79">
        <f>'CUADRO 2.3'!H34</f>
        <v>24236778.800000001</v>
      </c>
    </row>
    <row r="10" spans="2:9">
      <c r="B10" s="78" t="s">
        <v>7</v>
      </c>
      <c r="C10" s="79">
        <f>'CUADRO 2.3'!I34</f>
        <v>24620535.25</v>
      </c>
    </row>
    <row r="11" spans="2:9">
      <c r="B11" s="78" t="s">
        <v>8</v>
      </c>
      <c r="C11" s="79">
        <f>'CUADRO 2.3'!J34</f>
        <v>24500228.940000001</v>
      </c>
    </row>
    <row r="12" spans="2:9">
      <c r="B12" s="78" t="s">
        <v>9</v>
      </c>
      <c r="C12" s="79">
        <f>'CUADRO 2.3'!K34</f>
        <v>24165960.920000002</v>
      </c>
    </row>
    <row r="13" spans="2:9">
      <c r="B13" s="78" t="s">
        <v>10</v>
      </c>
      <c r="C13" s="79">
        <f>'CUADRO 2.3'!L34</f>
        <v>24541492.48</v>
      </c>
    </row>
    <row r="14" spans="2:9">
      <c r="B14" s="78" t="s">
        <v>11</v>
      </c>
      <c r="C14" s="79">
        <f>'CUADRO 2.3'!M34</f>
        <v>25322994.48</v>
      </c>
    </row>
    <row r="15" spans="2:9">
      <c r="B15" s="78" t="s">
        <v>12</v>
      </c>
      <c r="C15" s="79">
        <f>'CUADRO 2.3'!N34</f>
        <v>26147554.73</v>
      </c>
    </row>
    <row r="16" spans="2:9">
      <c r="B16" s="78" t="s">
        <v>13</v>
      </c>
      <c r="C16" s="79">
        <f>SUM(C4:C15)</f>
        <v>290970769.48000002</v>
      </c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J29"/>
  <sheetViews>
    <sheetView showGridLines="0" workbookViewId="0">
      <selection activeCell="J2" sqref="J2"/>
    </sheetView>
  </sheetViews>
  <sheetFormatPr baseColWidth="10" defaultRowHeight="13"/>
  <cols>
    <col min="2" max="2" width="10.83203125" style="78"/>
    <col min="3" max="3" width="12.33203125" style="78" bestFit="1" customWidth="1"/>
    <col min="4" max="4" width="10.83203125" style="78"/>
  </cols>
  <sheetData>
    <row r="2" spans="2:10" ht="20">
      <c r="B2" s="78" t="s">
        <v>19</v>
      </c>
      <c r="C2" s="81">
        <v>9198912</v>
      </c>
      <c r="J2" s="122" t="s">
        <v>229</v>
      </c>
    </row>
    <row r="3" spans="2:10" ht="20">
      <c r="B3" s="78" t="s">
        <v>20</v>
      </c>
      <c r="C3" s="81">
        <v>20030747</v>
      </c>
      <c r="J3" s="122" t="s">
        <v>153</v>
      </c>
    </row>
    <row r="4" spans="2:10">
      <c r="B4" s="78" t="s">
        <v>21</v>
      </c>
      <c r="C4" s="81">
        <v>10611385</v>
      </c>
    </row>
    <row r="5" spans="2:10">
      <c r="B5" s="78" t="s">
        <v>23</v>
      </c>
      <c r="C5" s="81">
        <v>2023750</v>
      </c>
    </row>
    <row r="6" spans="2:10">
      <c r="B6" s="78" t="s">
        <v>24</v>
      </c>
      <c r="C6" s="81">
        <v>33501337</v>
      </c>
    </row>
    <row r="7" spans="2:10">
      <c r="B7" s="78" t="s">
        <v>22</v>
      </c>
      <c r="C7" s="81">
        <v>11547270</v>
      </c>
    </row>
    <row r="8" spans="2:10">
      <c r="B8" s="78" t="s">
        <v>26</v>
      </c>
      <c r="C8" s="81">
        <v>1631009</v>
      </c>
    </row>
    <row r="9" spans="2:10">
      <c r="B9" s="78" t="s">
        <v>25</v>
      </c>
      <c r="C9" s="81">
        <v>9978202</v>
      </c>
    </row>
    <row r="10" spans="2:10">
      <c r="B10" s="78" t="s">
        <v>30</v>
      </c>
      <c r="C10" s="81">
        <v>32480</v>
      </c>
    </row>
    <row r="11" spans="2:10">
      <c r="B11" s="78" t="s">
        <v>27</v>
      </c>
      <c r="C11" s="81">
        <v>5942000</v>
      </c>
    </row>
    <row r="12" spans="2:10">
      <c r="B12" s="78" t="s">
        <v>28</v>
      </c>
      <c r="C12" s="81">
        <v>7809027</v>
      </c>
    </row>
    <row r="13" spans="2:10">
      <c r="B13" s="78" t="s">
        <v>29</v>
      </c>
      <c r="C13" s="81">
        <v>1372460</v>
      </c>
    </row>
    <row r="14" spans="2:10">
      <c r="B14" s="78" t="s">
        <v>31</v>
      </c>
      <c r="C14" s="81">
        <v>29085708</v>
      </c>
    </row>
    <row r="15" spans="2:10">
      <c r="B15" s="78" t="s">
        <v>32</v>
      </c>
      <c r="C15" s="81">
        <v>29834830.960000001</v>
      </c>
    </row>
    <row r="16" spans="2:10">
      <c r="B16" s="78" t="s">
        <v>33</v>
      </c>
      <c r="C16" s="81">
        <v>51757947</v>
      </c>
    </row>
    <row r="17" spans="2:3">
      <c r="B17" s="78" t="s">
        <v>37</v>
      </c>
      <c r="C17" s="81">
        <v>1211627</v>
      </c>
    </row>
    <row r="18" spans="2:3">
      <c r="B18" s="78" t="s">
        <v>34</v>
      </c>
      <c r="C18" s="81">
        <v>12527314</v>
      </c>
    </row>
    <row r="19" spans="2:3">
      <c r="B19" s="78" t="s">
        <v>36</v>
      </c>
      <c r="C19" s="81">
        <v>23228031</v>
      </c>
    </row>
    <row r="20" spans="2:3">
      <c r="B20" s="78" t="s">
        <v>35</v>
      </c>
      <c r="C20" s="81">
        <v>23969401</v>
      </c>
    </row>
    <row r="21" spans="2:3">
      <c r="B21" s="78" t="s">
        <v>127</v>
      </c>
      <c r="C21" s="81">
        <v>2551</v>
      </c>
    </row>
    <row r="22" spans="2:3">
      <c r="B22" s="78" t="s">
        <v>45</v>
      </c>
      <c r="C22" s="81">
        <v>791915</v>
      </c>
    </row>
    <row r="23" spans="2:3">
      <c r="B23" s="78" t="s">
        <v>38</v>
      </c>
      <c r="C23" s="81">
        <v>2361751.0700000003</v>
      </c>
    </row>
    <row r="24" spans="2:3">
      <c r="B24" s="78" t="s">
        <v>39</v>
      </c>
      <c r="C24" s="81">
        <v>3648391</v>
      </c>
    </row>
    <row r="25" spans="2:3" ht="14">
      <c r="B25" s="82" t="s">
        <v>40</v>
      </c>
      <c r="C25" s="81">
        <v>610412</v>
      </c>
    </row>
    <row r="26" spans="2:3" ht="14">
      <c r="B26" s="82" t="s">
        <v>122</v>
      </c>
      <c r="C26" s="81">
        <v>197647</v>
      </c>
    </row>
    <row r="27" spans="2:3" ht="14">
      <c r="B27" s="82" t="s">
        <v>41</v>
      </c>
      <c r="C27" s="81">
        <v>5037153.0299999993</v>
      </c>
    </row>
    <row r="28" spans="2:3" ht="14">
      <c r="B28" s="82" t="s">
        <v>42</v>
      </c>
      <c r="C28" s="81">
        <v>228742</v>
      </c>
    </row>
    <row r="29" spans="2:3">
      <c r="C29" s="90">
        <f>SUM(C2:C28)</f>
        <v>298172000.06</v>
      </c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AR39"/>
  <sheetViews>
    <sheetView showGridLines="0" zoomScaleNormal="100" workbookViewId="0">
      <selection activeCell="B7" sqref="B7:AC36"/>
    </sheetView>
  </sheetViews>
  <sheetFormatPr baseColWidth="10" defaultColWidth="11.5" defaultRowHeight="13"/>
  <cols>
    <col min="1" max="1" width="3" style="24" customWidth="1"/>
    <col min="2" max="2" width="15.33203125" style="24" customWidth="1"/>
    <col min="3" max="3" width="5.6640625" style="24" bestFit="1" customWidth="1"/>
    <col min="4" max="4" width="5.33203125" style="24" bestFit="1" customWidth="1"/>
    <col min="5" max="5" width="5.6640625" style="24" bestFit="1" customWidth="1"/>
    <col min="6" max="6" width="5.33203125" style="24" bestFit="1" customWidth="1"/>
    <col min="7" max="13" width="5.6640625" style="24" bestFit="1" customWidth="1"/>
    <col min="14" max="14" width="5.33203125" style="24" bestFit="1" customWidth="1"/>
    <col min="15" max="15" width="5.6640625" style="24" bestFit="1" customWidth="1"/>
    <col min="16" max="16" width="5.33203125" style="24" bestFit="1" customWidth="1"/>
    <col min="17" max="17" width="5.6640625" style="24" bestFit="1" customWidth="1"/>
    <col min="18" max="18" width="5.33203125" style="24" bestFit="1" customWidth="1"/>
    <col min="19" max="19" width="5.6640625" style="24" bestFit="1" customWidth="1"/>
    <col min="20" max="20" width="5.33203125" style="24" bestFit="1" customWidth="1"/>
    <col min="21" max="21" width="5.6640625" style="24" bestFit="1" customWidth="1"/>
    <col min="22" max="22" width="5.33203125" style="24" bestFit="1" customWidth="1"/>
    <col min="23" max="23" width="5.6640625" style="24" bestFit="1" customWidth="1"/>
    <col min="24" max="24" width="5.33203125" style="24" bestFit="1" customWidth="1"/>
    <col min="25" max="25" width="5.6640625" style="24" bestFit="1" customWidth="1"/>
    <col min="26" max="26" width="5.33203125" style="24" bestFit="1" customWidth="1"/>
    <col min="27" max="28" width="6.6640625" style="24" bestFit="1" customWidth="1"/>
    <col min="29" max="29" width="7.6640625" style="24" bestFit="1" customWidth="1"/>
    <col min="30" max="30" width="11.5" style="24"/>
    <col min="31" max="31" width="29.6640625" style="78" bestFit="1" customWidth="1"/>
    <col min="32" max="32" width="6.33203125" style="78" bestFit="1" customWidth="1"/>
    <col min="33" max="34" width="4" style="78" bestFit="1" customWidth="1"/>
    <col min="35" max="35" width="3" style="78" bestFit="1" customWidth="1"/>
    <col min="36" max="36" width="4" style="78" bestFit="1" customWidth="1"/>
    <col min="37" max="38" width="3" style="78" bestFit="1" customWidth="1"/>
    <col min="39" max="41" width="4" style="78" bestFit="1" customWidth="1"/>
    <col min="42" max="42" width="3" style="78" bestFit="1" customWidth="1"/>
    <col min="43" max="43" width="4" style="78" bestFit="1" customWidth="1"/>
    <col min="44" max="44" width="11.5" style="78"/>
    <col min="45" max="16384" width="11.5" style="24"/>
  </cols>
  <sheetData>
    <row r="2" spans="2:44">
      <c r="B2" s="1" t="s">
        <v>63</v>
      </c>
    </row>
    <row r="3" spans="2:44">
      <c r="B3" s="1"/>
    </row>
    <row r="4" spans="2:44">
      <c r="B4" s="1" t="s">
        <v>190</v>
      </c>
    </row>
    <row r="5" spans="2:44">
      <c r="B5" s="1" t="s">
        <v>153</v>
      </c>
    </row>
    <row r="6" spans="2:44">
      <c r="B6" s="1"/>
    </row>
    <row r="7" spans="2:44" ht="13" customHeight="1">
      <c r="B7" s="136" t="s">
        <v>72</v>
      </c>
      <c r="C7" s="137" t="s">
        <v>1</v>
      </c>
      <c r="D7" s="137"/>
      <c r="E7" s="137" t="s">
        <v>2</v>
      </c>
      <c r="F7" s="137"/>
      <c r="G7" s="137" t="s">
        <v>3</v>
      </c>
      <c r="H7" s="137"/>
      <c r="I7" s="137" t="s">
        <v>4</v>
      </c>
      <c r="J7" s="137"/>
      <c r="K7" s="137" t="s">
        <v>5</v>
      </c>
      <c r="L7" s="137"/>
      <c r="M7" s="137" t="s">
        <v>6</v>
      </c>
      <c r="N7" s="137"/>
      <c r="O7" s="137" t="s">
        <v>7</v>
      </c>
      <c r="P7" s="137"/>
      <c r="Q7" s="137" t="s">
        <v>8</v>
      </c>
      <c r="R7" s="137"/>
      <c r="S7" s="137" t="s">
        <v>9</v>
      </c>
      <c r="T7" s="137"/>
      <c r="U7" s="137" t="s">
        <v>10</v>
      </c>
      <c r="V7" s="137"/>
      <c r="W7" s="137" t="s">
        <v>11</v>
      </c>
      <c r="X7" s="137"/>
      <c r="Y7" s="137" t="s">
        <v>12</v>
      </c>
      <c r="Z7" s="137"/>
      <c r="AA7" s="135" t="s">
        <v>13</v>
      </c>
      <c r="AB7" s="135"/>
      <c r="AC7" s="136" t="s">
        <v>13</v>
      </c>
      <c r="AD7" s="1"/>
    </row>
    <row r="8" spans="2:44" ht="13" customHeight="1">
      <c r="B8" s="136"/>
      <c r="C8" s="67" t="s">
        <v>16</v>
      </c>
      <c r="D8" s="67" t="s">
        <v>17</v>
      </c>
      <c r="E8" s="67" t="s">
        <v>16</v>
      </c>
      <c r="F8" s="67" t="s">
        <v>17</v>
      </c>
      <c r="G8" s="67" t="s">
        <v>16</v>
      </c>
      <c r="H8" s="67" t="s">
        <v>17</v>
      </c>
      <c r="I8" s="67" t="s">
        <v>16</v>
      </c>
      <c r="J8" s="67" t="s">
        <v>17</v>
      </c>
      <c r="K8" s="67" t="s">
        <v>16</v>
      </c>
      <c r="L8" s="67" t="s">
        <v>17</v>
      </c>
      <c r="M8" s="67" t="s">
        <v>16</v>
      </c>
      <c r="N8" s="67" t="s">
        <v>17</v>
      </c>
      <c r="O8" s="67" t="s">
        <v>16</v>
      </c>
      <c r="P8" s="67" t="s">
        <v>17</v>
      </c>
      <c r="Q8" s="67" t="s">
        <v>16</v>
      </c>
      <c r="R8" s="67" t="s">
        <v>17</v>
      </c>
      <c r="S8" s="67" t="s">
        <v>16</v>
      </c>
      <c r="T8" s="67" t="s">
        <v>17</v>
      </c>
      <c r="U8" s="67" t="s">
        <v>16</v>
      </c>
      <c r="V8" s="67" t="s">
        <v>17</v>
      </c>
      <c r="W8" s="67" t="s">
        <v>16</v>
      </c>
      <c r="X8" s="67" t="s">
        <v>17</v>
      </c>
      <c r="Y8" s="67" t="s">
        <v>16</v>
      </c>
      <c r="Z8" s="67" t="s">
        <v>17</v>
      </c>
      <c r="AA8" s="67" t="s">
        <v>16</v>
      </c>
      <c r="AB8" s="67" t="s">
        <v>17</v>
      </c>
      <c r="AC8" s="136"/>
      <c r="AD8" s="1"/>
      <c r="AE8" s="84" t="s">
        <v>157</v>
      </c>
      <c r="AF8" s="84">
        <v>1</v>
      </c>
      <c r="AG8" s="84">
        <v>2</v>
      </c>
      <c r="AH8" s="84">
        <v>3</v>
      </c>
      <c r="AI8" s="84">
        <v>4</v>
      </c>
      <c r="AJ8" s="84">
        <v>5</v>
      </c>
      <c r="AK8" s="84">
        <v>6</v>
      </c>
      <c r="AL8" s="84">
        <v>7</v>
      </c>
      <c r="AM8" s="84">
        <v>8</v>
      </c>
      <c r="AN8" s="84">
        <v>9</v>
      </c>
      <c r="AO8" s="84">
        <v>10</v>
      </c>
      <c r="AP8" s="84">
        <v>11</v>
      </c>
      <c r="AQ8" s="84">
        <v>12</v>
      </c>
      <c r="AR8" s="84" t="s">
        <v>158</v>
      </c>
    </row>
    <row r="9" spans="2:44" ht="13" customHeight="1">
      <c r="B9" s="32" t="s">
        <v>74</v>
      </c>
      <c r="C9" s="21">
        <v>2</v>
      </c>
      <c r="D9" s="75">
        <v>32</v>
      </c>
      <c r="E9" s="21">
        <v>2</v>
      </c>
      <c r="F9" s="75">
        <v>27</v>
      </c>
      <c r="G9" s="21">
        <v>3</v>
      </c>
      <c r="H9" s="21">
        <v>26</v>
      </c>
      <c r="I9" s="21">
        <v>3</v>
      </c>
      <c r="J9" s="21">
        <v>27</v>
      </c>
      <c r="K9" s="21">
        <v>4</v>
      </c>
      <c r="L9" s="21">
        <v>25</v>
      </c>
      <c r="M9" s="21">
        <v>1</v>
      </c>
      <c r="N9" s="75">
        <v>27</v>
      </c>
      <c r="O9" s="21">
        <v>2</v>
      </c>
      <c r="P9" s="75">
        <v>32</v>
      </c>
      <c r="Q9" s="21">
        <v>2</v>
      </c>
      <c r="R9" s="75">
        <v>34</v>
      </c>
      <c r="S9" s="21">
        <v>3</v>
      </c>
      <c r="T9" s="75">
        <v>30</v>
      </c>
      <c r="U9" s="21">
        <v>2</v>
      </c>
      <c r="V9" s="75">
        <v>34</v>
      </c>
      <c r="W9" s="21">
        <v>1</v>
      </c>
      <c r="X9" s="75">
        <v>33</v>
      </c>
      <c r="Y9" s="21">
        <v>4</v>
      </c>
      <c r="Z9" s="75">
        <v>34</v>
      </c>
      <c r="AA9" s="68">
        <f>C9+E9+G9+I9+K9+M9+O9+Q9+S9+U9+W9+Y9</f>
        <v>29</v>
      </c>
      <c r="AB9" s="68">
        <f>D9+F9+H9+J9+L9+N9+P9+R9+T9+V9+X9+Z9</f>
        <v>361</v>
      </c>
      <c r="AC9" s="69">
        <f>AA9+AB9</f>
        <v>390</v>
      </c>
      <c r="AD9" s="1"/>
      <c r="AE9" s="86" t="s">
        <v>160</v>
      </c>
      <c r="AF9" s="78">
        <v>2</v>
      </c>
      <c r="AG9" s="78">
        <v>2</v>
      </c>
      <c r="AH9" s="78">
        <v>3</v>
      </c>
      <c r="AI9" s="78">
        <v>3</v>
      </c>
      <c r="AJ9" s="78">
        <v>4</v>
      </c>
      <c r="AK9" s="78">
        <v>1</v>
      </c>
      <c r="AL9" s="78">
        <v>2</v>
      </c>
      <c r="AM9" s="78">
        <v>2</v>
      </c>
      <c r="AN9" s="78">
        <v>3</v>
      </c>
      <c r="AO9" s="78">
        <v>2</v>
      </c>
      <c r="AP9" s="78">
        <v>1</v>
      </c>
      <c r="AQ9" s="78">
        <v>4</v>
      </c>
      <c r="AR9" s="78">
        <v>29</v>
      </c>
    </row>
    <row r="10" spans="2:44" ht="13" customHeight="1">
      <c r="B10" s="32" t="s">
        <v>75</v>
      </c>
      <c r="C10" s="21">
        <v>2</v>
      </c>
      <c r="D10" s="75">
        <v>29</v>
      </c>
      <c r="E10" s="21">
        <v>5</v>
      </c>
      <c r="F10" s="75">
        <v>35</v>
      </c>
      <c r="G10" s="21">
        <v>2</v>
      </c>
      <c r="H10" s="21">
        <v>36</v>
      </c>
      <c r="I10" s="21">
        <v>2</v>
      </c>
      <c r="J10" s="21">
        <v>31</v>
      </c>
      <c r="K10" s="21">
        <v>2</v>
      </c>
      <c r="L10" s="21">
        <v>36</v>
      </c>
      <c r="M10" s="21">
        <v>0</v>
      </c>
      <c r="N10" s="75">
        <v>36</v>
      </c>
      <c r="O10" s="21">
        <v>2</v>
      </c>
      <c r="P10" s="75">
        <v>31</v>
      </c>
      <c r="Q10" s="21">
        <v>2</v>
      </c>
      <c r="R10" s="75">
        <v>42</v>
      </c>
      <c r="S10" s="21">
        <v>3</v>
      </c>
      <c r="T10" s="75">
        <v>34</v>
      </c>
      <c r="U10" s="21">
        <v>1</v>
      </c>
      <c r="V10" s="75">
        <v>43</v>
      </c>
      <c r="W10" s="21">
        <v>2</v>
      </c>
      <c r="X10" s="75">
        <v>37</v>
      </c>
      <c r="Y10" s="21">
        <v>3</v>
      </c>
      <c r="Z10" s="75">
        <v>38</v>
      </c>
      <c r="AA10" s="68">
        <f t="shared" ref="AA10:AA35" si="0">C10+E10+G10+I10+K10+M10+O10+Q10+S10+U10+W10+Y10</f>
        <v>26</v>
      </c>
      <c r="AB10" s="68">
        <f t="shared" ref="AB10:AB35" si="1">D10+F10+H10+J10+L10+N10+P10+R10+T10+V10+X10+Z10</f>
        <v>428</v>
      </c>
      <c r="AC10" s="69">
        <f t="shared" ref="AC10:AC35" si="2">AA10+AB10</f>
        <v>454</v>
      </c>
      <c r="AD10" s="1"/>
      <c r="AE10" s="86" t="s">
        <v>170</v>
      </c>
      <c r="AF10" s="78">
        <v>2</v>
      </c>
      <c r="AG10" s="78">
        <v>5</v>
      </c>
      <c r="AH10" s="78">
        <v>2</v>
      </c>
      <c r="AI10" s="78">
        <v>2</v>
      </c>
      <c r="AJ10" s="78">
        <v>2</v>
      </c>
      <c r="AL10" s="78">
        <v>2</v>
      </c>
      <c r="AM10" s="78">
        <v>2</v>
      </c>
      <c r="AN10" s="78">
        <v>3</v>
      </c>
      <c r="AO10" s="78">
        <v>1</v>
      </c>
      <c r="AP10" s="78">
        <v>2</v>
      </c>
      <c r="AQ10" s="78">
        <v>3</v>
      </c>
      <c r="AR10" s="78">
        <v>26</v>
      </c>
    </row>
    <row r="11" spans="2:44" ht="13" customHeight="1">
      <c r="B11" s="32" t="s">
        <v>76</v>
      </c>
      <c r="C11" s="21">
        <v>2</v>
      </c>
      <c r="D11" s="75">
        <v>30</v>
      </c>
      <c r="E11" s="21">
        <v>1</v>
      </c>
      <c r="F11" s="75">
        <v>30</v>
      </c>
      <c r="G11" s="21">
        <v>2</v>
      </c>
      <c r="H11" s="21">
        <v>17</v>
      </c>
      <c r="I11" s="21">
        <v>2</v>
      </c>
      <c r="J11" s="21">
        <v>21</v>
      </c>
      <c r="K11" s="21">
        <v>2</v>
      </c>
      <c r="L11" s="21">
        <v>17</v>
      </c>
      <c r="M11" s="21">
        <v>2</v>
      </c>
      <c r="N11" s="75">
        <v>18</v>
      </c>
      <c r="O11" s="21">
        <v>3</v>
      </c>
      <c r="P11" s="75">
        <v>20</v>
      </c>
      <c r="Q11" s="21">
        <v>1</v>
      </c>
      <c r="R11" s="75">
        <v>18</v>
      </c>
      <c r="S11" s="21">
        <v>2</v>
      </c>
      <c r="T11" s="75">
        <v>24</v>
      </c>
      <c r="U11" s="21">
        <v>2</v>
      </c>
      <c r="V11" s="75">
        <v>18</v>
      </c>
      <c r="W11" s="21">
        <v>1</v>
      </c>
      <c r="X11" s="75">
        <v>26</v>
      </c>
      <c r="Y11" s="21">
        <v>2</v>
      </c>
      <c r="Z11" s="75">
        <v>26</v>
      </c>
      <c r="AA11" s="68">
        <f t="shared" si="0"/>
        <v>22</v>
      </c>
      <c r="AB11" s="68">
        <f t="shared" si="1"/>
        <v>265</v>
      </c>
      <c r="AC11" s="69">
        <f t="shared" si="2"/>
        <v>287</v>
      </c>
      <c r="AD11" s="1"/>
      <c r="AE11" s="86" t="s">
        <v>174</v>
      </c>
      <c r="AF11" s="78">
        <v>2</v>
      </c>
      <c r="AG11" s="78">
        <v>1</v>
      </c>
      <c r="AH11" s="78">
        <v>2</v>
      </c>
      <c r="AI11" s="78">
        <v>2</v>
      </c>
      <c r="AJ11" s="78">
        <v>2</v>
      </c>
      <c r="AK11" s="78">
        <v>2</v>
      </c>
      <c r="AL11" s="78">
        <v>3</v>
      </c>
      <c r="AM11" s="78">
        <v>1</v>
      </c>
      <c r="AN11" s="78">
        <v>2</v>
      </c>
      <c r="AO11" s="78">
        <v>2</v>
      </c>
      <c r="AP11" s="78">
        <v>1</v>
      </c>
      <c r="AQ11" s="78">
        <v>2</v>
      </c>
      <c r="AR11" s="78">
        <v>22</v>
      </c>
    </row>
    <row r="12" spans="2:44" ht="13" customHeight="1">
      <c r="B12" s="32" t="s">
        <v>77</v>
      </c>
      <c r="C12" s="21">
        <v>0</v>
      </c>
      <c r="D12" s="75">
        <v>5</v>
      </c>
      <c r="E12" s="21">
        <v>0</v>
      </c>
      <c r="F12" s="75">
        <v>4</v>
      </c>
      <c r="G12" s="21">
        <v>0</v>
      </c>
      <c r="H12" s="21">
        <v>4</v>
      </c>
      <c r="I12" s="21">
        <v>0</v>
      </c>
      <c r="J12" s="21">
        <v>3</v>
      </c>
      <c r="K12" s="21">
        <v>0</v>
      </c>
      <c r="L12" s="21">
        <v>4</v>
      </c>
      <c r="M12" s="21">
        <v>0</v>
      </c>
      <c r="N12" s="75">
        <v>6</v>
      </c>
      <c r="O12" s="21">
        <v>1</v>
      </c>
      <c r="P12" s="75">
        <v>2</v>
      </c>
      <c r="Q12" s="21">
        <v>0</v>
      </c>
      <c r="R12" s="75">
        <v>3</v>
      </c>
      <c r="S12" s="21">
        <v>0</v>
      </c>
      <c r="T12" s="75">
        <v>5</v>
      </c>
      <c r="U12" s="21">
        <v>0</v>
      </c>
      <c r="V12" s="75">
        <v>7</v>
      </c>
      <c r="W12" s="21">
        <v>2</v>
      </c>
      <c r="X12" s="75">
        <v>5</v>
      </c>
      <c r="Y12" s="21">
        <v>0</v>
      </c>
      <c r="Z12" s="75">
        <v>5</v>
      </c>
      <c r="AA12" s="68">
        <f t="shared" si="0"/>
        <v>3</v>
      </c>
      <c r="AB12" s="68">
        <f t="shared" si="1"/>
        <v>53</v>
      </c>
      <c r="AC12" s="69">
        <f t="shared" si="2"/>
        <v>56</v>
      </c>
      <c r="AD12" s="1"/>
      <c r="AE12" s="86" t="s">
        <v>184</v>
      </c>
      <c r="AL12" s="78">
        <v>1</v>
      </c>
      <c r="AP12" s="78">
        <v>2</v>
      </c>
      <c r="AR12" s="78">
        <v>3</v>
      </c>
    </row>
    <row r="13" spans="2:44" ht="13" customHeight="1">
      <c r="B13" s="32" t="s">
        <v>78</v>
      </c>
      <c r="C13" s="21">
        <v>5</v>
      </c>
      <c r="D13" s="75">
        <v>53</v>
      </c>
      <c r="E13" s="21">
        <v>5</v>
      </c>
      <c r="F13" s="75">
        <v>84</v>
      </c>
      <c r="G13" s="21">
        <v>7</v>
      </c>
      <c r="H13" s="21">
        <v>80</v>
      </c>
      <c r="I13" s="21">
        <v>9</v>
      </c>
      <c r="J13" s="21">
        <v>78</v>
      </c>
      <c r="K13" s="21">
        <v>6</v>
      </c>
      <c r="L13" s="21">
        <v>68</v>
      </c>
      <c r="M13" s="21">
        <v>5</v>
      </c>
      <c r="N13" s="75">
        <v>80</v>
      </c>
      <c r="O13" s="21">
        <v>4</v>
      </c>
      <c r="P13" s="75">
        <v>75</v>
      </c>
      <c r="Q13" s="21">
        <v>10</v>
      </c>
      <c r="R13" s="75">
        <v>75</v>
      </c>
      <c r="S13" s="21">
        <v>8</v>
      </c>
      <c r="T13" s="75">
        <v>73</v>
      </c>
      <c r="U13" s="21">
        <v>8</v>
      </c>
      <c r="V13" s="75">
        <v>69</v>
      </c>
      <c r="W13" s="21">
        <v>6</v>
      </c>
      <c r="X13" s="75">
        <v>88</v>
      </c>
      <c r="Y13" s="21">
        <v>7</v>
      </c>
      <c r="Z13" s="75">
        <v>75</v>
      </c>
      <c r="AA13" s="68">
        <f t="shared" si="0"/>
        <v>80</v>
      </c>
      <c r="AB13" s="68">
        <f t="shared" si="1"/>
        <v>898</v>
      </c>
      <c r="AC13" s="69">
        <f t="shared" si="2"/>
        <v>978</v>
      </c>
      <c r="AD13" s="1"/>
      <c r="AE13" s="86" t="s">
        <v>173</v>
      </c>
      <c r="AF13" s="78">
        <v>5</v>
      </c>
      <c r="AG13" s="78">
        <v>5</v>
      </c>
      <c r="AH13" s="78">
        <v>7</v>
      </c>
      <c r="AI13" s="78">
        <v>9</v>
      </c>
      <c r="AJ13" s="78">
        <v>6</v>
      </c>
      <c r="AK13" s="78">
        <v>5</v>
      </c>
      <c r="AL13" s="78">
        <v>4</v>
      </c>
      <c r="AM13" s="78">
        <v>10</v>
      </c>
      <c r="AN13" s="78">
        <v>8</v>
      </c>
      <c r="AO13" s="78">
        <v>8</v>
      </c>
      <c r="AP13" s="78">
        <v>6</v>
      </c>
      <c r="AQ13" s="78">
        <v>7</v>
      </c>
      <c r="AR13" s="78">
        <v>80</v>
      </c>
    </row>
    <row r="14" spans="2:44" ht="13" customHeight="1">
      <c r="B14" s="32" t="s">
        <v>79</v>
      </c>
      <c r="C14" s="21">
        <v>4</v>
      </c>
      <c r="D14" s="75">
        <v>33</v>
      </c>
      <c r="E14" s="21">
        <v>2</v>
      </c>
      <c r="F14" s="75">
        <v>34</v>
      </c>
      <c r="G14" s="21">
        <v>3</v>
      </c>
      <c r="H14" s="21">
        <v>35</v>
      </c>
      <c r="I14" s="21">
        <v>4</v>
      </c>
      <c r="J14" s="21">
        <v>30</v>
      </c>
      <c r="K14" s="21">
        <v>3</v>
      </c>
      <c r="L14" s="21">
        <v>22</v>
      </c>
      <c r="M14" s="21">
        <v>2</v>
      </c>
      <c r="N14" s="75">
        <v>27</v>
      </c>
      <c r="O14" s="21">
        <v>3</v>
      </c>
      <c r="P14" s="75">
        <v>23</v>
      </c>
      <c r="Q14" s="21">
        <v>3</v>
      </c>
      <c r="R14" s="75">
        <v>25</v>
      </c>
      <c r="S14" s="21">
        <v>2</v>
      </c>
      <c r="T14" s="75">
        <v>31</v>
      </c>
      <c r="U14" s="21">
        <v>3</v>
      </c>
      <c r="V14" s="75">
        <v>23</v>
      </c>
      <c r="W14" s="21">
        <v>5</v>
      </c>
      <c r="X14" s="75">
        <v>23</v>
      </c>
      <c r="Y14" s="21">
        <v>2</v>
      </c>
      <c r="Z14" s="75">
        <v>28</v>
      </c>
      <c r="AA14" s="68">
        <f t="shared" si="0"/>
        <v>36</v>
      </c>
      <c r="AB14" s="68">
        <f t="shared" si="1"/>
        <v>334</v>
      </c>
      <c r="AC14" s="69">
        <f t="shared" si="2"/>
        <v>370</v>
      </c>
      <c r="AD14" s="1"/>
      <c r="AE14" s="86" t="s">
        <v>159</v>
      </c>
      <c r="AF14" s="78">
        <v>4</v>
      </c>
      <c r="AG14" s="78">
        <v>2</v>
      </c>
      <c r="AH14" s="78">
        <v>3</v>
      </c>
      <c r="AI14" s="78">
        <v>4</v>
      </c>
      <c r="AJ14" s="78">
        <v>3</v>
      </c>
      <c r="AK14" s="78">
        <v>2</v>
      </c>
      <c r="AL14" s="78">
        <v>3</v>
      </c>
      <c r="AM14" s="78">
        <v>3</v>
      </c>
      <c r="AN14" s="78">
        <v>2</v>
      </c>
      <c r="AO14" s="78">
        <v>3</v>
      </c>
      <c r="AP14" s="78">
        <v>5</v>
      </c>
      <c r="AQ14" s="78">
        <v>2</v>
      </c>
      <c r="AR14" s="78">
        <v>36</v>
      </c>
    </row>
    <row r="15" spans="2:44" ht="13" customHeight="1">
      <c r="B15" s="32" t="s">
        <v>80</v>
      </c>
      <c r="C15" s="21">
        <v>1</v>
      </c>
      <c r="D15" s="75">
        <v>9</v>
      </c>
      <c r="E15" s="21">
        <v>1</v>
      </c>
      <c r="F15" s="75">
        <v>8</v>
      </c>
      <c r="G15" s="21">
        <v>1</v>
      </c>
      <c r="H15" s="21">
        <v>6</v>
      </c>
      <c r="I15" s="21">
        <v>1</v>
      </c>
      <c r="J15" s="21">
        <v>5</v>
      </c>
      <c r="K15" s="21">
        <v>2</v>
      </c>
      <c r="L15" s="21">
        <v>4</v>
      </c>
      <c r="M15" s="21">
        <v>0</v>
      </c>
      <c r="N15" s="75">
        <v>9</v>
      </c>
      <c r="O15" s="21">
        <v>0</v>
      </c>
      <c r="P15" s="75">
        <v>7</v>
      </c>
      <c r="Q15" s="21">
        <v>0</v>
      </c>
      <c r="R15" s="75">
        <v>3</v>
      </c>
      <c r="S15" s="21">
        <v>2</v>
      </c>
      <c r="T15" s="75">
        <v>4</v>
      </c>
      <c r="U15" s="21">
        <v>1</v>
      </c>
      <c r="V15" s="75">
        <v>2</v>
      </c>
      <c r="W15" s="21">
        <v>3</v>
      </c>
      <c r="X15" s="75">
        <v>3</v>
      </c>
      <c r="Y15" s="21">
        <v>2</v>
      </c>
      <c r="Z15" s="75">
        <v>3</v>
      </c>
      <c r="AA15" s="68">
        <f t="shared" si="0"/>
        <v>14</v>
      </c>
      <c r="AB15" s="68">
        <f t="shared" si="1"/>
        <v>63</v>
      </c>
      <c r="AC15" s="69">
        <f t="shared" si="2"/>
        <v>77</v>
      </c>
      <c r="AD15" s="1"/>
      <c r="AE15" s="86" t="s">
        <v>164</v>
      </c>
      <c r="AF15" s="78">
        <v>1</v>
      </c>
      <c r="AG15" s="78">
        <v>1</v>
      </c>
      <c r="AH15" s="78">
        <v>1</v>
      </c>
      <c r="AI15" s="78">
        <v>1</v>
      </c>
      <c r="AJ15" s="78">
        <v>2</v>
      </c>
      <c r="AN15" s="78">
        <v>2</v>
      </c>
      <c r="AO15" s="78">
        <v>1</v>
      </c>
      <c r="AP15" s="78">
        <v>3</v>
      </c>
      <c r="AQ15" s="78">
        <v>2</v>
      </c>
      <c r="AR15" s="78">
        <v>14</v>
      </c>
    </row>
    <row r="16" spans="2:44" ht="13" customHeight="1">
      <c r="B16" s="32" t="s">
        <v>81</v>
      </c>
      <c r="C16" s="21">
        <v>1</v>
      </c>
      <c r="D16" s="75">
        <v>19</v>
      </c>
      <c r="E16" s="21">
        <v>1</v>
      </c>
      <c r="F16" s="75">
        <v>20</v>
      </c>
      <c r="G16" s="21">
        <v>3</v>
      </c>
      <c r="H16" s="21">
        <v>14</v>
      </c>
      <c r="I16" s="21">
        <v>0</v>
      </c>
      <c r="J16" s="21">
        <v>10</v>
      </c>
      <c r="K16" s="21">
        <v>0</v>
      </c>
      <c r="L16" s="21">
        <v>17</v>
      </c>
      <c r="M16" s="21">
        <v>0</v>
      </c>
      <c r="N16" s="75">
        <v>15</v>
      </c>
      <c r="O16" s="21">
        <v>0</v>
      </c>
      <c r="P16" s="75">
        <v>15</v>
      </c>
      <c r="Q16" s="21">
        <v>1</v>
      </c>
      <c r="R16" s="75">
        <v>19</v>
      </c>
      <c r="S16" s="21">
        <v>2</v>
      </c>
      <c r="T16" s="75">
        <v>17</v>
      </c>
      <c r="U16" s="21">
        <v>1</v>
      </c>
      <c r="V16" s="75">
        <v>15</v>
      </c>
      <c r="W16" s="21">
        <v>0</v>
      </c>
      <c r="X16" s="75">
        <v>17</v>
      </c>
      <c r="Y16" s="21">
        <v>3</v>
      </c>
      <c r="Z16" s="75">
        <v>22</v>
      </c>
      <c r="AA16" s="68">
        <f t="shared" si="0"/>
        <v>12</v>
      </c>
      <c r="AB16" s="68">
        <f t="shared" si="1"/>
        <v>200</v>
      </c>
      <c r="AC16" s="69">
        <f t="shared" si="2"/>
        <v>212</v>
      </c>
      <c r="AD16" s="1"/>
      <c r="AE16" s="86" t="s">
        <v>162</v>
      </c>
      <c r="AF16" s="78">
        <v>1</v>
      </c>
      <c r="AG16" s="78">
        <v>1</v>
      </c>
      <c r="AH16" s="78">
        <v>3</v>
      </c>
      <c r="AM16" s="78">
        <v>1</v>
      </c>
      <c r="AN16" s="78">
        <v>2</v>
      </c>
      <c r="AO16" s="78">
        <v>1</v>
      </c>
      <c r="AQ16" s="78">
        <v>3</v>
      </c>
      <c r="AR16" s="78">
        <v>12</v>
      </c>
    </row>
    <row r="17" spans="2:44" ht="13" customHeight="1">
      <c r="B17" s="32" t="s">
        <v>82</v>
      </c>
      <c r="C17" s="21">
        <v>0</v>
      </c>
      <c r="D17" s="75">
        <v>5</v>
      </c>
      <c r="E17" s="21">
        <v>0</v>
      </c>
      <c r="F17" s="75">
        <v>7</v>
      </c>
      <c r="G17" s="21">
        <v>0</v>
      </c>
      <c r="H17" s="21">
        <v>6</v>
      </c>
      <c r="I17" s="21">
        <v>0</v>
      </c>
      <c r="J17" s="21">
        <v>5</v>
      </c>
      <c r="K17" s="21">
        <v>0</v>
      </c>
      <c r="L17" s="21">
        <v>8</v>
      </c>
      <c r="M17" s="21">
        <v>0</v>
      </c>
      <c r="N17" s="75">
        <v>13</v>
      </c>
      <c r="O17" s="21">
        <v>0</v>
      </c>
      <c r="P17" s="75">
        <v>10</v>
      </c>
      <c r="Q17" s="21">
        <v>0</v>
      </c>
      <c r="R17" s="75">
        <v>6</v>
      </c>
      <c r="S17" s="21">
        <v>0</v>
      </c>
      <c r="T17" s="75">
        <v>5</v>
      </c>
      <c r="U17" s="21">
        <v>2</v>
      </c>
      <c r="V17" s="75">
        <v>9</v>
      </c>
      <c r="W17" s="21">
        <v>0</v>
      </c>
      <c r="X17" s="75">
        <v>5</v>
      </c>
      <c r="Y17" s="21">
        <v>0</v>
      </c>
      <c r="Z17" s="75">
        <v>6</v>
      </c>
      <c r="AA17" s="68">
        <f t="shared" si="0"/>
        <v>2</v>
      </c>
      <c r="AB17" s="68">
        <f t="shared" si="1"/>
        <v>85</v>
      </c>
      <c r="AC17" s="69">
        <f t="shared" si="2"/>
        <v>87</v>
      </c>
      <c r="AE17" s="86" t="s">
        <v>169</v>
      </c>
      <c r="AO17" s="78">
        <v>2</v>
      </c>
      <c r="AR17" s="78">
        <v>2</v>
      </c>
    </row>
    <row r="18" spans="2:44" ht="13" customHeight="1">
      <c r="B18" s="32" t="s">
        <v>85</v>
      </c>
      <c r="C18" s="21">
        <v>1</v>
      </c>
      <c r="D18" s="75">
        <v>0</v>
      </c>
      <c r="E18" s="21">
        <v>0</v>
      </c>
      <c r="F18" s="75">
        <v>0</v>
      </c>
      <c r="G18" s="21">
        <v>2</v>
      </c>
      <c r="H18" s="21">
        <v>0</v>
      </c>
      <c r="I18" s="21">
        <v>0</v>
      </c>
      <c r="J18" s="21">
        <v>0</v>
      </c>
      <c r="K18" s="21">
        <v>1</v>
      </c>
      <c r="L18" s="21">
        <v>0</v>
      </c>
      <c r="M18" s="21">
        <v>0</v>
      </c>
      <c r="N18" s="75">
        <v>0</v>
      </c>
      <c r="O18" s="21">
        <v>1</v>
      </c>
      <c r="P18" s="75">
        <v>0</v>
      </c>
      <c r="Q18" s="21">
        <v>0</v>
      </c>
      <c r="R18" s="75">
        <v>0</v>
      </c>
      <c r="S18" s="21">
        <v>0</v>
      </c>
      <c r="T18" s="75">
        <v>0</v>
      </c>
      <c r="U18" s="21">
        <v>1</v>
      </c>
      <c r="V18" s="75">
        <v>0</v>
      </c>
      <c r="W18" s="21">
        <v>0</v>
      </c>
      <c r="X18" s="75">
        <v>0</v>
      </c>
      <c r="Y18" s="21">
        <v>1</v>
      </c>
      <c r="Z18" s="75">
        <v>0</v>
      </c>
      <c r="AA18" s="68">
        <f t="shared" si="0"/>
        <v>7</v>
      </c>
      <c r="AB18" s="68">
        <f t="shared" si="1"/>
        <v>0</v>
      </c>
      <c r="AC18" s="69">
        <f t="shared" si="2"/>
        <v>7</v>
      </c>
      <c r="AE18" s="86" t="s">
        <v>168</v>
      </c>
      <c r="AF18" s="78">
        <v>1</v>
      </c>
      <c r="AH18" s="78">
        <v>2</v>
      </c>
      <c r="AJ18" s="78">
        <v>1</v>
      </c>
      <c r="AL18" s="78">
        <v>1</v>
      </c>
      <c r="AO18" s="78">
        <v>1</v>
      </c>
      <c r="AQ18" s="78">
        <v>1</v>
      </c>
      <c r="AR18" s="78">
        <v>7</v>
      </c>
    </row>
    <row r="19" spans="2:44" ht="13" customHeight="1">
      <c r="B19" s="32" t="s">
        <v>83</v>
      </c>
      <c r="C19" s="21">
        <v>3</v>
      </c>
      <c r="D19" s="75">
        <v>23</v>
      </c>
      <c r="E19" s="21">
        <v>2</v>
      </c>
      <c r="F19" s="75">
        <v>31</v>
      </c>
      <c r="G19" s="21">
        <v>2</v>
      </c>
      <c r="H19" s="21">
        <v>28</v>
      </c>
      <c r="I19" s="21">
        <v>4</v>
      </c>
      <c r="J19" s="21">
        <v>9</v>
      </c>
      <c r="K19" s="21">
        <v>1</v>
      </c>
      <c r="L19" s="21">
        <v>12</v>
      </c>
      <c r="M19" s="21">
        <v>0</v>
      </c>
      <c r="N19" s="75">
        <v>13</v>
      </c>
      <c r="O19" s="21">
        <v>0</v>
      </c>
      <c r="P19" s="75">
        <v>12</v>
      </c>
      <c r="Q19" s="21">
        <v>2</v>
      </c>
      <c r="R19" s="75">
        <v>16</v>
      </c>
      <c r="S19" s="21">
        <v>3</v>
      </c>
      <c r="T19" s="75">
        <v>10</v>
      </c>
      <c r="U19" s="21">
        <v>2</v>
      </c>
      <c r="V19" s="75">
        <v>11</v>
      </c>
      <c r="W19" s="21">
        <v>3</v>
      </c>
      <c r="X19" s="75">
        <v>9</v>
      </c>
      <c r="Y19" s="21">
        <v>4</v>
      </c>
      <c r="Z19" s="75">
        <v>15</v>
      </c>
      <c r="AA19" s="68">
        <f t="shared" si="0"/>
        <v>26</v>
      </c>
      <c r="AB19" s="68">
        <f t="shared" si="1"/>
        <v>189</v>
      </c>
      <c r="AC19" s="69">
        <f t="shared" si="2"/>
        <v>215</v>
      </c>
      <c r="AE19" s="86" t="s">
        <v>165</v>
      </c>
      <c r="AF19" s="78">
        <v>3</v>
      </c>
      <c r="AG19" s="78">
        <v>2</v>
      </c>
      <c r="AH19" s="78">
        <v>2</v>
      </c>
      <c r="AI19" s="78">
        <v>4</v>
      </c>
      <c r="AJ19" s="78">
        <v>1</v>
      </c>
      <c r="AM19" s="78">
        <v>2</v>
      </c>
      <c r="AN19" s="78">
        <v>3</v>
      </c>
      <c r="AO19" s="78">
        <v>2</v>
      </c>
      <c r="AP19" s="78">
        <v>3</v>
      </c>
      <c r="AQ19" s="78">
        <v>4</v>
      </c>
      <c r="AR19" s="78">
        <v>26</v>
      </c>
    </row>
    <row r="20" spans="2:44" ht="13" customHeight="1">
      <c r="B20" s="32" t="s">
        <v>84</v>
      </c>
      <c r="C20" s="21">
        <v>0</v>
      </c>
      <c r="D20" s="75">
        <v>2</v>
      </c>
      <c r="E20" s="21">
        <v>0</v>
      </c>
      <c r="F20" s="75">
        <v>3</v>
      </c>
      <c r="G20" s="21">
        <v>0</v>
      </c>
      <c r="H20" s="21">
        <v>3</v>
      </c>
      <c r="I20" s="21">
        <v>0</v>
      </c>
      <c r="J20" s="21">
        <v>3</v>
      </c>
      <c r="K20" s="21">
        <v>0</v>
      </c>
      <c r="L20" s="21">
        <v>4</v>
      </c>
      <c r="M20" s="21">
        <v>0</v>
      </c>
      <c r="N20" s="75">
        <v>4</v>
      </c>
      <c r="O20" s="21">
        <v>0</v>
      </c>
      <c r="P20" s="75">
        <v>3</v>
      </c>
      <c r="Q20" s="21">
        <v>0</v>
      </c>
      <c r="R20" s="75">
        <v>1</v>
      </c>
      <c r="S20" s="21">
        <v>0</v>
      </c>
      <c r="T20" s="75">
        <v>5</v>
      </c>
      <c r="U20" s="21">
        <v>0</v>
      </c>
      <c r="V20" s="75">
        <v>3</v>
      </c>
      <c r="W20" s="21">
        <v>0</v>
      </c>
      <c r="X20" s="75">
        <v>4</v>
      </c>
      <c r="Y20" s="21">
        <v>0</v>
      </c>
      <c r="Z20" s="75">
        <v>5</v>
      </c>
      <c r="AA20" s="68">
        <f t="shared" si="0"/>
        <v>0</v>
      </c>
      <c r="AB20" s="68">
        <f t="shared" si="1"/>
        <v>40</v>
      </c>
      <c r="AC20" s="69">
        <f t="shared" si="2"/>
        <v>40</v>
      </c>
      <c r="AE20" s="86"/>
    </row>
    <row r="21" spans="2:44" ht="13" customHeight="1">
      <c r="B21" s="32" t="s">
        <v>86</v>
      </c>
      <c r="C21" s="21">
        <v>23</v>
      </c>
      <c r="D21" s="75">
        <v>32</v>
      </c>
      <c r="E21" s="21">
        <v>31</v>
      </c>
      <c r="F21" s="75">
        <v>38</v>
      </c>
      <c r="G21" s="21">
        <v>24</v>
      </c>
      <c r="H21" s="21">
        <v>49</v>
      </c>
      <c r="I21" s="21">
        <v>18</v>
      </c>
      <c r="J21" s="21">
        <v>41</v>
      </c>
      <c r="K21" s="21">
        <v>24</v>
      </c>
      <c r="L21" s="21">
        <v>47</v>
      </c>
      <c r="M21" s="21">
        <v>14</v>
      </c>
      <c r="N21" s="75">
        <v>47</v>
      </c>
      <c r="O21" s="21">
        <v>22</v>
      </c>
      <c r="P21" s="75">
        <v>54</v>
      </c>
      <c r="Q21" s="21">
        <v>24</v>
      </c>
      <c r="R21" s="75">
        <v>43</v>
      </c>
      <c r="S21" s="21">
        <v>22</v>
      </c>
      <c r="T21" s="75">
        <v>49</v>
      </c>
      <c r="U21" s="21">
        <v>25</v>
      </c>
      <c r="V21" s="75">
        <v>49</v>
      </c>
      <c r="W21" s="21">
        <v>23</v>
      </c>
      <c r="X21" s="75">
        <v>43</v>
      </c>
      <c r="Y21" s="21">
        <v>34</v>
      </c>
      <c r="Z21" s="75">
        <v>44</v>
      </c>
      <c r="AA21" s="68">
        <f t="shared" si="0"/>
        <v>284</v>
      </c>
      <c r="AB21" s="68">
        <f t="shared" si="1"/>
        <v>536</v>
      </c>
      <c r="AC21" s="69">
        <f t="shared" si="2"/>
        <v>820</v>
      </c>
      <c r="AE21" s="86" t="s">
        <v>180</v>
      </c>
      <c r="AF21" s="78">
        <v>23</v>
      </c>
      <c r="AG21" s="78">
        <v>31</v>
      </c>
      <c r="AH21" s="78">
        <v>24</v>
      </c>
      <c r="AI21" s="78">
        <v>18</v>
      </c>
      <c r="AJ21" s="78">
        <v>24</v>
      </c>
      <c r="AK21" s="78">
        <v>14</v>
      </c>
      <c r="AL21" s="78">
        <v>22</v>
      </c>
      <c r="AM21" s="78">
        <v>24</v>
      </c>
      <c r="AN21" s="78">
        <v>22</v>
      </c>
      <c r="AO21" s="78">
        <v>25</v>
      </c>
      <c r="AP21" s="78">
        <v>23</v>
      </c>
      <c r="AQ21" s="78">
        <v>34</v>
      </c>
      <c r="AR21" s="78">
        <v>284</v>
      </c>
    </row>
    <row r="22" spans="2:44" ht="13" customHeight="1">
      <c r="B22" s="32" t="s">
        <v>87</v>
      </c>
      <c r="C22" s="21">
        <v>4</v>
      </c>
      <c r="D22" s="75">
        <v>57</v>
      </c>
      <c r="E22" s="21">
        <v>3</v>
      </c>
      <c r="F22" s="75">
        <v>61</v>
      </c>
      <c r="G22" s="21">
        <v>7</v>
      </c>
      <c r="H22" s="21">
        <v>65</v>
      </c>
      <c r="I22" s="21">
        <v>3</v>
      </c>
      <c r="J22" s="21">
        <v>45</v>
      </c>
      <c r="K22" s="21">
        <v>2</v>
      </c>
      <c r="L22" s="21">
        <v>35</v>
      </c>
      <c r="M22" s="21">
        <v>3</v>
      </c>
      <c r="N22" s="75">
        <v>42</v>
      </c>
      <c r="O22" s="21">
        <v>3</v>
      </c>
      <c r="P22" s="75">
        <v>39</v>
      </c>
      <c r="Q22" s="21">
        <v>3</v>
      </c>
      <c r="R22" s="75">
        <v>37</v>
      </c>
      <c r="S22" s="21">
        <v>3</v>
      </c>
      <c r="T22" s="75">
        <v>34</v>
      </c>
      <c r="U22" s="21">
        <v>4</v>
      </c>
      <c r="V22" s="75">
        <v>41</v>
      </c>
      <c r="W22" s="21">
        <v>4</v>
      </c>
      <c r="X22" s="75">
        <v>42</v>
      </c>
      <c r="Y22" s="21">
        <v>2</v>
      </c>
      <c r="Z22" s="75">
        <v>47</v>
      </c>
      <c r="AA22" s="68">
        <f t="shared" si="0"/>
        <v>41</v>
      </c>
      <c r="AB22" s="68">
        <f t="shared" si="1"/>
        <v>545</v>
      </c>
      <c r="AC22" s="69">
        <f t="shared" si="2"/>
        <v>586</v>
      </c>
      <c r="AE22" s="86" t="s">
        <v>185</v>
      </c>
      <c r="AF22" s="78">
        <v>4</v>
      </c>
      <c r="AG22" s="78">
        <v>3</v>
      </c>
      <c r="AH22" s="78">
        <v>7</v>
      </c>
      <c r="AI22" s="78">
        <v>3</v>
      </c>
      <c r="AJ22" s="78">
        <v>2</v>
      </c>
      <c r="AK22" s="78">
        <v>3</v>
      </c>
      <c r="AL22" s="78">
        <v>3</v>
      </c>
      <c r="AM22" s="78">
        <v>3</v>
      </c>
      <c r="AN22" s="78">
        <v>3</v>
      </c>
      <c r="AO22" s="78">
        <v>4</v>
      </c>
      <c r="AP22" s="78">
        <v>4</v>
      </c>
      <c r="AQ22" s="78">
        <v>2</v>
      </c>
      <c r="AR22" s="78">
        <v>41</v>
      </c>
    </row>
    <row r="23" spans="2:44" ht="13" customHeight="1">
      <c r="B23" s="32" t="s">
        <v>88</v>
      </c>
      <c r="C23" s="21">
        <v>7</v>
      </c>
      <c r="D23" s="75">
        <v>80</v>
      </c>
      <c r="E23" s="21">
        <v>7</v>
      </c>
      <c r="F23" s="75">
        <v>74</v>
      </c>
      <c r="G23" s="21">
        <v>8</v>
      </c>
      <c r="H23" s="21">
        <v>82</v>
      </c>
      <c r="I23" s="21">
        <v>7</v>
      </c>
      <c r="J23" s="21">
        <v>69</v>
      </c>
      <c r="K23" s="21">
        <v>6</v>
      </c>
      <c r="L23" s="21">
        <v>80</v>
      </c>
      <c r="M23" s="21">
        <v>11</v>
      </c>
      <c r="N23" s="75">
        <v>80</v>
      </c>
      <c r="O23" s="21">
        <v>8</v>
      </c>
      <c r="P23" s="75">
        <v>79</v>
      </c>
      <c r="Q23" s="21">
        <v>5</v>
      </c>
      <c r="R23" s="75">
        <v>81</v>
      </c>
      <c r="S23" s="21">
        <v>7</v>
      </c>
      <c r="T23" s="75">
        <v>84</v>
      </c>
      <c r="U23" s="21">
        <v>12</v>
      </c>
      <c r="V23" s="75">
        <v>80</v>
      </c>
      <c r="W23" s="21">
        <v>9</v>
      </c>
      <c r="X23" s="75">
        <v>84</v>
      </c>
      <c r="Y23" s="21">
        <v>5</v>
      </c>
      <c r="Z23" s="75">
        <v>82</v>
      </c>
      <c r="AA23" s="68">
        <f t="shared" si="0"/>
        <v>92</v>
      </c>
      <c r="AB23" s="68">
        <f t="shared" si="1"/>
        <v>955</v>
      </c>
      <c r="AC23" s="69">
        <f t="shared" si="2"/>
        <v>1047</v>
      </c>
      <c r="AE23" s="86" t="s">
        <v>181</v>
      </c>
      <c r="AF23" s="78">
        <v>7</v>
      </c>
      <c r="AG23" s="78">
        <v>7</v>
      </c>
      <c r="AH23" s="78">
        <v>8</v>
      </c>
      <c r="AI23" s="78">
        <v>7</v>
      </c>
      <c r="AJ23" s="78">
        <v>6</v>
      </c>
      <c r="AK23" s="78">
        <v>11</v>
      </c>
      <c r="AL23" s="78">
        <v>8</v>
      </c>
      <c r="AM23" s="78">
        <v>5</v>
      </c>
      <c r="AN23" s="78">
        <v>7</v>
      </c>
      <c r="AO23" s="78">
        <v>12</v>
      </c>
      <c r="AP23" s="78">
        <v>9</v>
      </c>
      <c r="AQ23" s="78">
        <v>5</v>
      </c>
      <c r="AR23" s="78">
        <v>92</v>
      </c>
    </row>
    <row r="24" spans="2:44" ht="13" customHeight="1">
      <c r="B24" s="32" t="s">
        <v>90</v>
      </c>
      <c r="C24" s="21">
        <v>2</v>
      </c>
      <c r="D24" s="75">
        <v>4</v>
      </c>
      <c r="E24" s="21">
        <v>4</v>
      </c>
      <c r="F24" s="75">
        <v>8</v>
      </c>
      <c r="G24" s="21">
        <v>7</v>
      </c>
      <c r="H24" s="21">
        <v>4</v>
      </c>
      <c r="I24" s="21">
        <v>2</v>
      </c>
      <c r="J24" s="21">
        <v>6</v>
      </c>
      <c r="K24" s="21">
        <v>8</v>
      </c>
      <c r="L24" s="21">
        <v>5</v>
      </c>
      <c r="M24" s="21">
        <v>7</v>
      </c>
      <c r="N24" s="75">
        <v>8</v>
      </c>
      <c r="O24" s="21">
        <v>5</v>
      </c>
      <c r="P24" s="75">
        <v>10</v>
      </c>
      <c r="Q24" s="21">
        <v>2</v>
      </c>
      <c r="R24" s="75">
        <v>5</v>
      </c>
      <c r="S24" s="21">
        <v>3</v>
      </c>
      <c r="T24" s="75">
        <v>7</v>
      </c>
      <c r="U24" s="21">
        <v>1</v>
      </c>
      <c r="V24" s="75">
        <v>4</v>
      </c>
      <c r="W24" s="21">
        <v>3</v>
      </c>
      <c r="X24" s="75">
        <v>3</v>
      </c>
      <c r="Y24" s="21">
        <v>5</v>
      </c>
      <c r="Z24" s="75">
        <v>5</v>
      </c>
      <c r="AA24" s="68">
        <f t="shared" si="0"/>
        <v>49</v>
      </c>
      <c r="AB24" s="68">
        <f t="shared" si="1"/>
        <v>69</v>
      </c>
      <c r="AC24" s="69">
        <f t="shared" si="2"/>
        <v>118</v>
      </c>
      <c r="AE24" s="86" t="s">
        <v>183</v>
      </c>
      <c r="AF24" s="78">
        <v>2</v>
      </c>
      <c r="AG24" s="78">
        <v>4</v>
      </c>
      <c r="AH24" s="78">
        <v>7</v>
      </c>
      <c r="AI24" s="78">
        <v>2</v>
      </c>
      <c r="AJ24" s="78">
        <v>8</v>
      </c>
      <c r="AK24" s="78">
        <v>7</v>
      </c>
      <c r="AL24" s="78">
        <v>5</v>
      </c>
      <c r="AM24" s="78">
        <v>2</v>
      </c>
      <c r="AN24" s="78">
        <v>3</v>
      </c>
      <c r="AO24" s="78">
        <v>1</v>
      </c>
      <c r="AP24" s="78">
        <v>3</v>
      </c>
      <c r="AQ24" s="78">
        <v>5</v>
      </c>
      <c r="AR24" s="78">
        <v>49</v>
      </c>
    </row>
    <row r="25" spans="2:44" ht="13" customHeight="1">
      <c r="B25" s="32" t="s">
        <v>89</v>
      </c>
      <c r="C25" s="21">
        <v>1</v>
      </c>
      <c r="D25" s="75">
        <v>13</v>
      </c>
      <c r="E25" s="21">
        <v>0</v>
      </c>
      <c r="F25" s="75">
        <v>20</v>
      </c>
      <c r="G25" s="21">
        <v>0</v>
      </c>
      <c r="H25" s="21">
        <v>18</v>
      </c>
      <c r="I25" s="21">
        <v>0</v>
      </c>
      <c r="J25" s="21">
        <v>22</v>
      </c>
      <c r="K25" s="21">
        <v>0</v>
      </c>
      <c r="L25" s="21">
        <v>17</v>
      </c>
      <c r="M25" s="21">
        <v>0</v>
      </c>
      <c r="N25" s="75">
        <v>31</v>
      </c>
      <c r="O25" s="21">
        <v>1</v>
      </c>
      <c r="P25" s="75">
        <v>24</v>
      </c>
      <c r="Q25" s="21">
        <v>1</v>
      </c>
      <c r="R25" s="75">
        <v>26</v>
      </c>
      <c r="S25" s="21">
        <v>1</v>
      </c>
      <c r="T25" s="75">
        <v>21</v>
      </c>
      <c r="U25" s="21">
        <v>0</v>
      </c>
      <c r="V25" s="75">
        <v>26</v>
      </c>
      <c r="W25" s="21">
        <v>1</v>
      </c>
      <c r="X25" s="75">
        <v>15</v>
      </c>
      <c r="Y25" s="21">
        <v>0</v>
      </c>
      <c r="Z25" s="75">
        <v>21</v>
      </c>
      <c r="AA25" s="68">
        <f t="shared" si="0"/>
        <v>5</v>
      </c>
      <c r="AB25" s="68">
        <f t="shared" si="1"/>
        <v>254</v>
      </c>
      <c r="AC25" s="69">
        <f t="shared" si="2"/>
        <v>259</v>
      </c>
      <c r="AE25" s="86" t="s">
        <v>171</v>
      </c>
      <c r="AF25" s="78">
        <v>1</v>
      </c>
      <c r="AL25" s="78">
        <v>1</v>
      </c>
      <c r="AM25" s="78">
        <v>1</v>
      </c>
      <c r="AN25" s="78">
        <v>1</v>
      </c>
      <c r="AP25" s="78">
        <v>1</v>
      </c>
      <c r="AR25" s="78">
        <v>5</v>
      </c>
    </row>
    <row r="26" spans="2:44" ht="13" customHeight="1">
      <c r="B26" s="32" t="s">
        <v>91</v>
      </c>
      <c r="C26" s="21">
        <v>17</v>
      </c>
      <c r="D26" s="75">
        <v>35</v>
      </c>
      <c r="E26" s="21">
        <v>15</v>
      </c>
      <c r="F26" s="75">
        <v>32</v>
      </c>
      <c r="G26" s="21">
        <v>14</v>
      </c>
      <c r="H26" s="21">
        <v>32</v>
      </c>
      <c r="I26" s="21">
        <v>13</v>
      </c>
      <c r="J26" s="21">
        <v>33</v>
      </c>
      <c r="K26" s="21">
        <v>18</v>
      </c>
      <c r="L26" s="21">
        <v>37</v>
      </c>
      <c r="M26" s="21">
        <v>17</v>
      </c>
      <c r="N26" s="75">
        <v>27</v>
      </c>
      <c r="O26" s="21">
        <v>18</v>
      </c>
      <c r="P26" s="75">
        <v>33</v>
      </c>
      <c r="Q26" s="21">
        <v>14</v>
      </c>
      <c r="R26" s="75">
        <v>33</v>
      </c>
      <c r="S26" s="21">
        <v>16</v>
      </c>
      <c r="T26" s="75">
        <v>26</v>
      </c>
      <c r="U26" s="21">
        <v>23</v>
      </c>
      <c r="V26" s="75">
        <v>31</v>
      </c>
      <c r="W26" s="21">
        <v>21</v>
      </c>
      <c r="X26" s="75">
        <v>29</v>
      </c>
      <c r="Y26" s="21">
        <v>20</v>
      </c>
      <c r="Z26" s="75">
        <v>36</v>
      </c>
      <c r="AA26" s="68">
        <f t="shared" si="0"/>
        <v>206</v>
      </c>
      <c r="AB26" s="68">
        <f t="shared" si="1"/>
        <v>384</v>
      </c>
      <c r="AC26" s="69">
        <f t="shared" si="2"/>
        <v>590</v>
      </c>
      <c r="AE26" s="86" t="s">
        <v>182</v>
      </c>
      <c r="AF26" s="78">
        <v>17</v>
      </c>
      <c r="AG26" s="78">
        <v>15</v>
      </c>
      <c r="AH26" s="78">
        <v>14</v>
      </c>
      <c r="AI26" s="78">
        <v>13</v>
      </c>
      <c r="AJ26" s="78">
        <v>18</v>
      </c>
      <c r="AK26" s="78">
        <v>17</v>
      </c>
      <c r="AL26" s="78">
        <v>18</v>
      </c>
      <c r="AM26" s="78">
        <v>14</v>
      </c>
      <c r="AN26" s="78">
        <v>16</v>
      </c>
      <c r="AO26" s="78">
        <v>23</v>
      </c>
      <c r="AP26" s="78">
        <v>21</v>
      </c>
      <c r="AQ26" s="78">
        <v>20</v>
      </c>
      <c r="AR26" s="78">
        <v>206</v>
      </c>
    </row>
    <row r="27" spans="2:44" ht="13" customHeight="1">
      <c r="B27" s="32" t="s">
        <v>92</v>
      </c>
      <c r="C27" s="21">
        <v>1</v>
      </c>
      <c r="D27" s="75">
        <v>25</v>
      </c>
      <c r="E27" s="21">
        <v>0</v>
      </c>
      <c r="F27" s="75">
        <v>22</v>
      </c>
      <c r="G27" s="21">
        <v>1</v>
      </c>
      <c r="H27" s="21">
        <v>17</v>
      </c>
      <c r="I27" s="21">
        <v>1</v>
      </c>
      <c r="J27" s="21">
        <v>14</v>
      </c>
      <c r="K27" s="21">
        <v>0</v>
      </c>
      <c r="L27" s="21">
        <v>30</v>
      </c>
      <c r="M27" s="21">
        <v>0</v>
      </c>
      <c r="N27" s="75">
        <v>29</v>
      </c>
      <c r="O27" s="21">
        <v>0</v>
      </c>
      <c r="P27" s="75">
        <v>32</v>
      </c>
      <c r="Q27" s="21">
        <v>0</v>
      </c>
      <c r="R27" s="75">
        <v>29</v>
      </c>
      <c r="S27" s="21">
        <v>0</v>
      </c>
      <c r="T27" s="75">
        <v>28</v>
      </c>
      <c r="U27" s="21">
        <v>1</v>
      </c>
      <c r="V27" s="75">
        <v>26</v>
      </c>
      <c r="W27" s="21">
        <v>0</v>
      </c>
      <c r="X27" s="75">
        <v>23</v>
      </c>
      <c r="Y27" s="21">
        <v>1</v>
      </c>
      <c r="Z27" s="75">
        <v>29</v>
      </c>
      <c r="AA27" s="68">
        <f t="shared" si="0"/>
        <v>5</v>
      </c>
      <c r="AB27" s="68">
        <f t="shared" si="1"/>
        <v>304</v>
      </c>
      <c r="AC27" s="69">
        <f t="shared" si="2"/>
        <v>309</v>
      </c>
      <c r="AE27" s="86" t="s">
        <v>166</v>
      </c>
      <c r="AF27" s="78">
        <v>1</v>
      </c>
      <c r="AH27" s="78">
        <v>1</v>
      </c>
      <c r="AI27" s="78">
        <v>1</v>
      </c>
      <c r="AO27" s="78">
        <v>1</v>
      </c>
      <c r="AQ27" s="78">
        <v>1</v>
      </c>
      <c r="AR27" s="78">
        <v>5</v>
      </c>
    </row>
    <row r="28" spans="2:44" ht="13" customHeight="1">
      <c r="B28" s="32" t="s">
        <v>93</v>
      </c>
      <c r="C28" s="21">
        <v>0</v>
      </c>
      <c r="D28" s="75">
        <v>2</v>
      </c>
      <c r="E28" s="21">
        <v>0</v>
      </c>
      <c r="F28" s="75">
        <v>1</v>
      </c>
      <c r="G28" s="21">
        <v>0</v>
      </c>
      <c r="H28" s="21">
        <v>2</v>
      </c>
      <c r="I28" s="21">
        <v>0</v>
      </c>
      <c r="J28" s="21">
        <v>0</v>
      </c>
      <c r="K28" s="21">
        <v>0</v>
      </c>
      <c r="L28" s="21">
        <v>2</v>
      </c>
      <c r="M28" s="21">
        <v>0</v>
      </c>
      <c r="N28" s="75">
        <v>2</v>
      </c>
      <c r="O28" s="21">
        <v>0</v>
      </c>
      <c r="P28" s="75">
        <v>0</v>
      </c>
      <c r="Q28" s="21">
        <v>0</v>
      </c>
      <c r="R28" s="75">
        <v>1</v>
      </c>
      <c r="S28" s="21">
        <v>0</v>
      </c>
      <c r="T28" s="75">
        <v>0</v>
      </c>
      <c r="U28" s="21">
        <v>0</v>
      </c>
      <c r="V28" s="75">
        <v>2</v>
      </c>
      <c r="W28" s="21">
        <v>0</v>
      </c>
      <c r="X28" s="75">
        <v>0</v>
      </c>
      <c r="Y28" s="21">
        <v>0</v>
      </c>
      <c r="Z28" s="75">
        <v>2</v>
      </c>
      <c r="AA28" s="68">
        <f t="shared" si="0"/>
        <v>0</v>
      </c>
      <c r="AB28" s="68">
        <f t="shared" si="1"/>
        <v>14</v>
      </c>
      <c r="AC28" s="69">
        <f t="shared" si="2"/>
        <v>14</v>
      </c>
      <c r="AE28" s="86"/>
    </row>
    <row r="29" spans="2:44" ht="13" customHeight="1">
      <c r="B29" s="32" t="s">
        <v>95</v>
      </c>
      <c r="C29" s="21">
        <v>3</v>
      </c>
      <c r="D29" s="75">
        <v>4</v>
      </c>
      <c r="E29" s="21">
        <v>6</v>
      </c>
      <c r="F29" s="75">
        <v>6</v>
      </c>
      <c r="G29" s="21">
        <v>8</v>
      </c>
      <c r="H29" s="21">
        <v>5</v>
      </c>
      <c r="I29" s="21">
        <v>6</v>
      </c>
      <c r="J29" s="21">
        <v>9</v>
      </c>
      <c r="K29" s="21">
        <v>2</v>
      </c>
      <c r="L29" s="21">
        <v>6</v>
      </c>
      <c r="M29" s="21">
        <v>6</v>
      </c>
      <c r="N29" s="75">
        <v>4</v>
      </c>
      <c r="O29" s="21">
        <v>7</v>
      </c>
      <c r="P29" s="75">
        <v>5</v>
      </c>
      <c r="Q29" s="21">
        <v>15</v>
      </c>
      <c r="R29" s="75">
        <v>6</v>
      </c>
      <c r="S29" s="21">
        <v>14</v>
      </c>
      <c r="T29" s="75">
        <v>5</v>
      </c>
      <c r="U29" s="21">
        <v>11</v>
      </c>
      <c r="V29" s="75">
        <v>10</v>
      </c>
      <c r="W29" s="21">
        <v>6</v>
      </c>
      <c r="X29" s="75">
        <v>5</v>
      </c>
      <c r="Y29" s="21">
        <v>2</v>
      </c>
      <c r="Z29" s="75">
        <v>7</v>
      </c>
      <c r="AA29" s="68">
        <f t="shared" si="0"/>
        <v>86</v>
      </c>
      <c r="AB29" s="68">
        <f t="shared" si="1"/>
        <v>72</v>
      </c>
      <c r="AC29" s="69">
        <f t="shared" si="2"/>
        <v>158</v>
      </c>
      <c r="AE29" s="86" t="s">
        <v>175</v>
      </c>
      <c r="AF29" s="78">
        <v>3</v>
      </c>
      <c r="AG29" s="78">
        <v>6</v>
      </c>
      <c r="AH29" s="78">
        <v>8</v>
      </c>
      <c r="AI29" s="78">
        <v>6</v>
      </c>
      <c r="AJ29" s="78">
        <v>2</v>
      </c>
      <c r="AK29" s="78">
        <v>6</v>
      </c>
      <c r="AL29" s="78">
        <v>7</v>
      </c>
      <c r="AM29" s="78">
        <v>15</v>
      </c>
      <c r="AN29" s="78">
        <v>14</v>
      </c>
      <c r="AO29" s="78">
        <v>11</v>
      </c>
      <c r="AP29" s="78">
        <v>6</v>
      </c>
      <c r="AQ29" s="78">
        <v>2</v>
      </c>
      <c r="AR29" s="78">
        <v>86</v>
      </c>
    </row>
    <row r="30" spans="2:44" ht="13" customHeight="1">
      <c r="B30" s="32" t="s">
        <v>94</v>
      </c>
      <c r="C30" s="21">
        <v>4</v>
      </c>
      <c r="D30" s="75">
        <v>2</v>
      </c>
      <c r="E30" s="21">
        <v>2</v>
      </c>
      <c r="F30" s="75">
        <v>6</v>
      </c>
      <c r="G30" s="21">
        <v>2</v>
      </c>
      <c r="H30" s="21">
        <v>6</v>
      </c>
      <c r="I30" s="21">
        <v>3</v>
      </c>
      <c r="J30" s="21">
        <v>3</v>
      </c>
      <c r="K30" s="21">
        <v>3</v>
      </c>
      <c r="L30" s="21">
        <v>2</v>
      </c>
      <c r="M30" s="21">
        <v>2</v>
      </c>
      <c r="N30" s="75">
        <v>4</v>
      </c>
      <c r="O30" s="21">
        <v>3</v>
      </c>
      <c r="P30" s="75">
        <v>3</v>
      </c>
      <c r="Q30" s="21">
        <v>3</v>
      </c>
      <c r="R30" s="75">
        <v>2</v>
      </c>
      <c r="S30" s="21">
        <v>2</v>
      </c>
      <c r="T30" s="75">
        <v>2</v>
      </c>
      <c r="U30" s="21">
        <v>3</v>
      </c>
      <c r="V30" s="75">
        <v>5</v>
      </c>
      <c r="W30" s="21">
        <v>0</v>
      </c>
      <c r="X30" s="75">
        <v>7</v>
      </c>
      <c r="Y30" s="21">
        <v>1</v>
      </c>
      <c r="Z30" s="75">
        <v>6</v>
      </c>
      <c r="AA30" s="68">
        <f t="shared" si="0"/>
        <v>28</v>
      </c>
      <c r="AB30" s="68">
        <f t="shared" si="1"/>
        <v>48</v>
      </c>
      <c r="AC30" s="69">
        <f t="shared" si="2"/>
        <v>76</v>
      </c>
      <c r="AE30" s="86" t="s">
        <v>161</v>
      </c>
      <c r="AF30" s="78">
        <v>4</v>
      </c>
      <c r="AG30" s="78">
        <v>2</v>
      </c>
      <c r="AH30" s="78">
        <v>2</v>
      </c>
      <c r="AI30" s="78">
        <v>3</v>
      </c>
      <c r="AJ30" s="78">
        <v>3</v>
      </c>
      <c r="AK30" s="78">
        <v>2</v>
      </c>
      <c r="AL30" s="78">
        <v>3</v>
      </c>
      <c r="AM30" s="78">
        <v>3</v>
      </c>
      <c r="AN30" s="78">
        <v>2</v>
      </c>
      <c r="AO30" s="78">
        <v>3</v>
      </c>
      <c r="AQ30" s="78">
        <v>1</v>
      </c>
      <c r="AR30" s="78">
        <v>28</v>
      </c>
    </row>
    <row r="31" spans="2:44" ht="13" customHeight="1">
      <c r="B31" s="32" t="s">
        <v>155</v>
      </c>
      <c r="C31" s="21">
        <v>0</v>
      </c>
      <c r="D31" s="75">
        <v>0</v>
      </c>
      <c r="E31" s="21">
        <v>6</v>
      </c>
      <c r="F31" s="75">
        <v>0</v>
      </c>
      <c r="G31" s="21">
        <v>1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75">
        <v>0</v>
      </c>
      <c r="O31" s="21">
        <v>0</v>
      </c>
      <c r="P31" s="75">
        <v>0</v>
      </c>
      <c r="Q31" s="21">
        <v>0</v>
      </c>
      <c r="R31" s="75">
        <v>0</v>
      </c>
      <c r="S31" s="21">
        <v>0</v>
      </c>
      <c r="T31" s="75">
        <v>0</v>
      </c>
      <c r="U31" s="21">
        <v>0</v>
      </c>
      <c r="V31" s="75">
        <v>0</v>
      </c>
      <c r="W31" s="21">
        <v>0</v>
      </c>
      <c r="X31" s="75">
        <v>0</v>
      </c>
      <c r="Y31" s="21">
        <v>0</v>
      </c>
      <c r="Z31" s="75">
        <v>0</v>
      </c>
      <c r="AA31" s="68">
        <f t="shared" si="0"/>
        <v>7</v>
      </c>
      <c r="AB31" s="68">
        <f t="shared" si="1"/>
        <v>0</v>
      </c>
      <c r="AC31" s="69">
        <f t="shared" si="2"/>
        <v>7</v>
      </c>
      <c r="AE31" s="86" t="s">
        <v>179</v>
      </c>
      <c r="AG31" s="78">
        <v>6</v>
      </c>
      <c r="AH31" s="78">
        <v>1</v>
      </c>
      <c r="AR31" s="78">
        <v>7</v>
      </c>
    </row>
    <row r="32" spans="2:44" ht="13" customHeight="1">
      <c r="B32" s="32" t="s">
        <v>96</v>
      </c>
      <c r="C32" s="21">
        <v>2</v>
      </c>
      <c r="D32" s="75">
        <v>0</v>
      </c>
      <c r="E32" s="21">
        <v>4</v>
      </c>
      <c r="F32" s="75">
        <v>0</v>
      </c>
      <c r="G32" s="21">
        <v>5</v>
      </c>
      <c r="H32" s="21">
        <v>1</v>
      </c>
      <c r="I32" s="21">
        <v>6</v>
      </c>
      <c r="J32" s="21">
        <v>0</v>
      </c>
      <c r="K32" s="21">
        <v>11</v>
      </c>
      <c r="L32" s="21">
        <v>0</v>
      </c>
      <c r="M32" s="21">
        <v>3</v>
      </c>
      <c r="N32" s="75">
        <v>0</v>
      </c>
      <c r="O32" s="21">
        <v>5</v>
      </c>
      <c r="P32" s="75">
        <v>0</v>
      </c>
      <c r="Q32" s="21">
        <v>5</v>
      </c>
      <c r="R32" s="75">
        <v>1</v>
      </c>
      <c r="S32" s="21">
        <v>8</v>
      </c>
      <c r="T32" s="75">
        <v>0</v>
      </c>
      <c r="U32" s="21">
        <v>7</v>
      </c>
      <c r="V32" s="75">
        <v>1</v>
      </c>
      <c r="W32" s="21">
        <v>2</v>
      </c>
      <c r="X32" s="75">
        <v>0</v>
      </c>
      <c r="Y32" s="21">
        <v>5</v>
      </c>
      <c r="Z32" s="75">
        <v>1</v>
      </c>
      <c r="AA32" s="68">
        <f t="shared" si="0"/>
        <v>63</v>
      </c>
      <c r="AB32" s="68">
        <f t="shared" si="1"/>
        <v>4</v>
      </c>
      <c r="AC32" s="69">
        <f t="shared" si="2"/>
        <v>67</v>
      </c>
      <c r="AE32" s="86" t="s">
        <v>163</v>
      </c>
      <c r="AF32" s="78">
        <v>2</v>
      </c>
      <c r="AG32" s="78">
        <v>4</v>
      </c>
      <c r="AH32" s="78">
        <v>5</v>
      </c>
      <c r="AI32" s="78">
        <v>6</v>
      </c>
      <c r="AJ32" s="78">
        <v>11</v>
      </c>
      <c r="AK32" s="78">
        <v>3</v>
      </c>
      <c r="AL32" s="78">
        <v>5</v>
      </c>
      <c r="AM32" s="78">
        <v>5</v>
      </c>
      <c r="AN32" s="78">
        <v>8</v>
      </c>
      <c r="AO32" s="78">
        <v>7</v>
      </c>
      <c r="AP32" s="78">
        <v>2</v>
      </c>
      <c r="AQ32" s="78">
        <v>5</v>
      </c>
      <c r="AR32" s="78">
        <v>63</v>
      </c>
    </row>
    <row r="33" spans="2:44" ht="13" customHeight="1">
      <c r="B33" s="32" t="s">
        <v>121</v>
      </c>
      <c r="C33" s="21">
        <v>0</v>
      </c>
      <c r="D33" s="75">
        <v>0</v>
      </c>
      <c r="E33" s="21">
        <v>0</v>
      </c>
      <c r="F33" s="75">
        <v>0</v>
      </c>
      <c r="G33" s="21">
        <v>2</v>
      </c>
      <c r="H33" s="21">
        <v>6</v>
      </c>
      <c r="I33" s="21">
        <v>0</v>
      </c>
      <c r="J33" s="21">
        <v>0</v>
      </c>
      <c r="K33" s="21">
        <v>1</v>
      </c>
      <c r="L33" s="21">
        <v>0</v>
      </c>
      <c r="M33" s="21">
        <v>0</v>
      </c>
      <c r="N33" s="75">
        <v>0</v>
      </c>
      <c r="O33" s="21">
        <v>0</v>
      </c>
      <c r="P33" s="75">
        <v>0</v>
      </c>
      <c r="Q33" s="21">
        <v>0</v>
      </c>
      <c r="R33" s="75">
        <v>0</v>
      </c>
      <c r="S33" s="21">
        <v>0</v>
      </c>
      <c r="T33" s="75">
        <v>0</v>
      </c>
      <c r="U33" s="21">
        <v>0</v>
      </c>
      <c r="V33" s="75">
        <v>3</v>
      </c>
      <c r="W33" s="21">
        <v>0</v>
      </c>
      <c r="X33" s="75">
        <v>3</v>
      </c>
      <c r="Y33" s="21">
        <v>0</v>
      </c>
      <c r="Z33" s="75">
        <v>0</v>
      </c>
      <c r="AA33" s="68">
        <f t="shared" si="0"/>
        <v>3</v>
      </c>
      <c r="AB33" s="68">
        <f t="shared" si="1"/>
        <v>12</v>
      </c>
      <c r="AC33" s="69">
        <f t="shared" si="2"/>
        <v>15</v>
      </c>
      <c r="AE33" s="86" t="s">
        <v>176</v>
      </c>
      <c r="AH33" s="78">
        <v>2</v>
      </c>
      <c r="AJ33" s="78">
        <v>1</v>
      </c>
      <c r="AR33" s="78">
        <v>3</v>
      </c>
    </row>
    <row r="34" spans="2:44" ht="13" customHeight="1">
      <c r="B34" s="32" t="s">
        <v>97</v>
      </c>
      <c r="C34" s="21">
        <v>16</v>
      </c>
      <c r="D34" s="75">
        <v>29</v>
      </c>
      <c r="E34" s="21">
        <v>10</v>
      </c>
      <c r="F34" s="75">
        <v>34</v>
      </c>
      <c r="G34" s="21">
        <v>18</v>
      </c>
      <c r="H34" s="21">
        <v>31</v>
      </c>
      <c r="I34" s="21">
        <v>10</v>
      </c>
      <c r="J34" s="21">
        <v>12</v>
      </c>
      <c r="K34" s="21">
        <v>6</v>
      </c>
      <c r="L34" s="21">
        <v>10</v>
      </c>
      <c r="M34" s="21">
        <v>4</v>
      </c>
      <c r="N34" s="75">
        <v>7</v>
      </c>
      <c r="O34" s="21">
        <v>3</v>
      </c>
      <c r="P34" s="75">
        <v>9</v>
      </c>
      <c r="Q34" s="21">
        <v>19</v>
      </c>
      <c r="R34" s="75">
        <v>10</v>
      </c>
      <c r="S34" s="21">
        <v>10</v>
      </c>
      <c r="T34" s="75">
        <v>9</v>
      </c>
      <c r="U34" s="21">
        <v>5</v>
      </c>
      <c r="V34" s="75">
        <v>21</v>
      </c>
      <c r="W34" s="21">
        <v>6</v>
      </c>
      <c r="X34" s="75">
        <v>39</v>
      </c>
      <c r="Y34" s="21">
        <v>8</v>
      </c>
      <c r="Z34" s="75">
        <v>23</v>
      </c>
      <c r="AA34" s="68">
        <f t="shared" si="0"/>
        <v>115</v>
      </c>
      <c r="AB34" s="68">
        <f t="shared" si="1"/>
        <v>234</v>
      </c>
      <c r="AC34" s="69">
        <f t="shared" si="2"/>
        <v>349</v>
      </c>
      <c r="AE34" s="86" t="s">
        <v>178</v>
      </c>
      <c r="AF34" s="78">
        <v>16</v>
      </c>
      <c r="AG34" s="78">
        <v>10</v>
      </c>
      <c r="AH34" s="78">
        <v>18</v>
      </c>
      <c r="AI34" s="78">
        <v>10</v>
      </c>
      <c r="AJ34" s="78">
        <v>6</v>
      </c>
      <c r="AK34" s="78">
        <v>4</v>
      </c>
      <c r="AL34" s="78">
        <v>3</v>
      </c>
      <c r="AM34" s="78">
        <v>19</v>
      </c>
      <c r="AN34" s="78">
        <v>10</v>
      </c>
      <c r="AO34" s="78">
        <v>5</v>
      </c>
      <c r="AP34" s="78">
        <v>6</v>
      </c>
      <c r="AQ34" s="78">
        <v>8</v>
      </c>
      <c r="AR34" s="78">
        <v>115</v>
      </c>
    </row>
    <row r="35" spans="2:44" ht="13" customHeight="1">
      <c r="B35" s="32" t="s">
        <v>98</v>
      </c>
      <c r="C35" s="75">
        <v>0</v>
      </c>
      <c r="D35" s="75">
        <v>10</v>
      </c>
      <c r="E35" s="38">
        <v>0</v>
      </c>
      <c r="F35" s="75">
        <v>8</v>
      </c>
      <c r="G35" s="75">
        <v>0</v>
      </c>
      <c r="H35" s="21">
        <v>5</v>
      </c>
      <c r="I35" s="75">
        <v>0</v>
      </c>
      <c r="J35" s="21">
        <v>0</v>
      </c>
      <c r="K35" s="75">
        <v>0</v>
      </c>
      <c r="L35" s="21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75">
        <v>1</v>
      </c>
      <c r="W35" s="75">
        <v>0</v>
      </c>
      <c r="X35" s="75">
        <v>8</v>
      </c>
      <c r="Y35" s="75">
        <v>0</v>
      </c>
      <c r="Z35" s="75">
        <v>4</v>
      </c>
      <c r="AA35" s="68">
        <f t="shared" si="0"/>
        <v>0</v>
      </c>
      <c r="AB35" s="68">
        <f t="shared" si="1"/>
        <v>36</v>
      </c>
      <c r="AC35" s="69">
        <f t="shared" si="2"/>
        <v>36</v>
      </c>
      <c r="AE35" s="86"/>
    </row>
    <row r="36" spans="2:44" ht="13" customHeight="1">
      <c r="B36" s="8" t="s">
        <v>13</v>
      </c>
      <c r="C36" s="20">
        <f>SUM(C9:C35)</f>
        <v>101</v>
      </c>
      <c r="D36" s="20">
        <f t="shared" ref="D36:AC36" si="3">SUM(D9:D35)</f>
        <v>533</v>
      </c>
      <c r="E36" s="20">
        <f t="shared" si="3"/>
        <v>107</v>
      </c>
      <c r="F36" s="20">
        <f t="shared" si="3"/>
        <v>593</v>
      </c>
      <c r="G36" s="20">
        <f t="shared" si="3"/>
        <v>122</v>
      </c>
      <c r="H36" s="20">
        <f t="shared" si="3"/>
        <v>578</v>
      </c>
      <c r="I36" s="20">
        <f t="shared" si="3"/>
        <v>94</v>
      </c>
      <c r="J36" s="20">
        <f t="shared" si="3"/>
        <v>476</v>
      </c>
      <c r="K36" s="20">
        <f t="shared" si="3"/>
        <v>102</v>
      </c>
      <c r="L36" s="20">
        <f t="shared" si="3"/>
        <v>488</v>
      </c>
      <c r="M36" s="20">
        <f t="shared" si="3"/>
        <v>77</v>
      </c>
      <c r="N36" s="20">
        <f t="shared" si="3"/>
        <v>529</v>
      </c>
      <c r="O36" s="20">
        <f t="shared" si="3"/>
        <v>91</v>
      </c>
      <c r="P36" s="20">
        <f t="shared" si="3"/>
        <v>518</v>
      </c>
      <c r="Q36" s="20">
        <f t="shared" si="3"/>
        <v>112</v>
      </c>
      <c r="R36" s="20">
        <f t="shared" si="3"/>
        <v>516</v>
      </c>
      <c r="S36" s="20">
        <f t="shared" si="3"/>
        <v>111</v>
      </c>
      <c r="T36" s="20">
        <f t="shared" si="3"/>
        <v>503</v>
      </c>
      <c r="U36" s="20">
        <f t="shared" si="3"/>
        <v>115</v>
      </c>
      <c r="V36" s="20">
        <f t="shared" si="3"/>
        <v>534</v>
      </c>
      <c r="W36" s="20">
        <f t="shared" si="3"/>
        <v>98</v>
      </c>
      <c r="X36" s="20">
        <f t="shared" si="3"/>
        <v>551</v>
      </c>
      <c r="Y36" s="20">
        <f t="shared" si="3"/>
        <v>111</v>
      </c>
      <c r="Z36" s="20">
        <f t="shared" si="3"/>
        <v>564</v>
      </c>
      <c r="AA36" s="20">
        <f t="shared" si="3"/>
        <v>1241</v>
      </c>
      <c r="AB36" s="20">
        <f t="shared" si="3"/>
        <v>6383</v>
      </c>
      <c r="AC36" s="20">
        <f t="shared" si="3"/>
        <v>7624</v>
      </c>
      <c r="AE36" s="87" t="s">
        <v>158</v>
      </c>
      <c r="AF36" s="84">
        <v>101</v>
      </c>
      <c r="AG36" s="84">
        <v>107</v>
      </c>
      <c r="AH36" s="84">
        <v>122</v>
      </c>
      <c r="AI36" s="84">
        <v>94</v>
      </c>
      <c r="AJ36" s="84">
        <v>102</v>
      </c>
      <c r="AK36" s="84">
        <v>77</v>
      </c>
      <c r="AL36" s="84">
        <v>91</v>
      </c>
      <c r="AM36" s="84">
        <v>112</v>
      </c>
      <c r="AN36" s="84">
        <v>111</v>
      </c>
      <c r="AO36" s="84">
        <v>115</v>
      </c>
      <c r="AP36" s="84">
        <v>98</v>
      </c>
      <c r="AQ36" s="84">
        <v>111</v>
      </c>
      <c r="AR36" s="84">
        <v>1241</v>
      </c>
    </row>
    <row r="38" spans="2:44">
      <c r="B38" s="129" t="s">
        <v>123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E38" s="89" t="s">
        <v>133</v>
      </c>
      <c r="AF38" s="89" t="s">
        <v>134</v>
      </c>
    </row>
    <row r="39" spans="2:44">
      <c r="AE39" s="91">
        <f>AA36/AC36</f>
        <v>0.16277544596012591</v>
      </c>
      <c r="AF39" s="91">
        <f>AB36/AC36</f>
        <v>0.83722455403987406</v>
      </c>
    </row>
  </sheetData>
  <mergeCells count="16">
    <mergeCell ref="B38:AC38"/>
    <mergeCell ref="AA7:AB7"/>
    <mergeCell ref="AC7:AC8"/>
    <mergeCell ref="B7:B8"/>
    <mergeCell ref="S7:T7"/>
    <mergeCell ref="U7:V7"/>
    <mergeCell ref="W7:X7"/>
    <mergeCell ref="Y7:Z7"/>
    <mergeCell ref="K7:L7"/>
    <mergeCell ref="M7:N7"/>
    <mergeCell ref="O7:P7"/>
    <mergeCell ref="Q7:R7"/>
    <mergeCell ref="C7:D7"/>
    <mergeCell ref="E7:F7"/>
    <mergeCell ref="G7:H7"/>
    <mergeCell ref="I7:J7"/>
  </mergeCells>
  <phoneticPr fontId="0" type="noConversion"/>
  <printOptions horizontalCentered="1" verticalCentered="1"/>
  <pageMargins left="0.19685039370078741" right="0.15748031496062992" top="0.19685039370078741" bottom="0.19685039370078741" header="0" footer="0"/>
  <pageSetup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K38"/>
  <sheetViews>
    <sheetView showGridLines="0" workbookViewId="0">
      <selection activeCell="K2" sqref="K2:K3"/>
    </sheetView>
  </sheetViews>
  <sheetFormatPr baseColWidth="10" defaultRowHeight="13"/>
  <cols>
    <col min="1" max="1" width="4.83203125" style="78" customWidth="1"/>
    <col min="2" max="2" width="10.83203125" style="78"/>
    <col min="3" max="3" width="10.33203125" style="78" bestFit="1" customWidth="1"/>
    <col min="4" max="4" width="13" style="78" bestFit="1" customWidth="1"/>
    <col min="5" max="5" width="6.6640625" style="78" bestFit="1" customWidth="1"/>
  </cols>
  <sheetData>
    <row r="2" spans="2:11" ht="18">
      <c r="B2" s="89" t="s">
        <v>18</v>
      </c>
      <c r="C2" s="89" t="s">
        <v>112</v>
      </c>
      <c r="D2" s="89" t="s">
        <v>113</v>
      </c>
      <c r="E2" s="89" t="s">
        <v>13</v>
      </c>
      <c r="K2" s="125" t="s">
        <v>230</v>
      </c>
    </row>
    <row r="3" spans="2:11" ht="18">
      <c r="B3" s="78" t="s">
        <v>1</v>
      </c>
      <c r="C3" s="92">
        <v>101</v>
      </c>
      <c r="D3" s="90">
        <v>533</v>
      </c>
      <c r="E3" s="79">
        <f>C3+D3</f>
        <v>634</v>
      </c>
      <c r="K3" s="125" t="s">
        <v>153</v>
      </c>
    </row>
    <row r="4" spans="2:11">
      <c r="B4" s="78" t="s">
        <v>2</v>
      </c>
      <c r="C4" s="78">
        <v>107</v>
      </c>
      <c r="D4" s="78">
        <v>593</v>
      </c>
      <c r="E4" s="79">
        <f t="shared" ref="E4:E14" si="0">C4+D4</f>
        <v>700</v>
      </c>
    </row>
    <row r="5" spans="2:11">
      <c r="B5" s="78" t="s">
        <v>3</v>
      </c>
      <c r="C5" s="78">
        <v>122</v>
      </c>
      <c r="D5" s="78">
        <v>578</v>
      </c>
      <c r="E5" s="79">
        <f t="shared" si="0"/>
        <v>700</v>
      </c>
    </row>
    <row r="6" spans="2:11">
      <c r="B6" s="78" t="s">
        <v>4</v>
      </c>
      <c r="C6" s="78">
        <v>94</v>
      </c>
      <c r="D6" s="78">
        <v>476</v>
      </c>
      <c r="E6" s="79">
        <f t="shared" si="0"/>
        <v>570</v>
      </c>
    </row>
    <row r="7" spans="2:11">
      <c r="B7" s="78" t="s">
        <v>5</v>
      </c>
      <c r="C7" s="78">
        <v>102</v>
      </c>
      <c r="D7" s="78">
        <v>488</v>
      </c>
      <c r="E7" s="79">
        <f t="shared" si="0"/>
        <v>590</v>
      </c>
    </row>
    <row r="8" spans="2:11">
      <c r="B8" s="78" t="s">
        <v>6</v>
      </c>
      <c r="C8" s="78">
        <v>77</v>
      </c>
      <c r="D8" s="78">
        <v>529</v>
      </c>
      <c r="E8" s="79">
        <f t="shared" si="0"/>
        <v>606</v>
      </c>
    </row>
    <row r="9" spans="2:11">
      <c r="B9" s="78" t="s">
        <v>7</v>
      </c>
      <c r="C9" s="78">
        <v>91</v>
      </c>
      <c r="D9" s="78">
        <v>518</v>
      </c>
      <c r="E9" s="79">
        <f t="shared" si="0"/>
        <v>609</v>
      </c>
    </row>
    <row r="10" spans="2:11">
      <c r="B10" s="78" t="s">
        <v>8</v>
      </c>
      <c r="C10" s="78">
        <v>112</v>
      </c>
      <c r="D10" s="78">
        <v>516</v>
      </c>
      <c r="E10" s="79">
        <f t="shared" si="0"/>
        <v>628</v>
      </c>
    </row>
    <row r="11" spans="2:11">
      <c r="B11" s="78" t="s">
        <v>9</v>
      </c>
      <c r="C11" s="78">
        <v>111</v>
      </c>
      <c r="D11" s="78">
        <v>503</v>
      </c>
      <c r="E11" s="79">
        <f t="shared" si="0"/>
        <v>614</v>
      </c>
    </row>
    <row r="12" spans="2:11">
      <c r="B12" s="78" t="s">
        <v>10</v>
      </c>
      <c r="C12" s="78">
        <v>115</v>
      </c>
      <c r="D12" s="78">
        <v>534</v>
      </c>
      <c r="E12" s="79">
        <f t="shared" si="0"/>
        <v>649</v>
      </c>
    </row>
    <row r="13" spans="2:11">
      <c r="B13" s="78" t="s">
        <v>11</v>
      </c>
      <c r="C13" s="78">
        <v>98</v>
      </c>
      <c r="D13" s="78">
        <v>551</v>
      </c>
      <c r="E13" s="79">
        <f t="shared" si="0"/>
        <v>649</v>
      </c>
    </row>
    <row r="14" spans="2:11">
      <c r="B14" s="78" t="s">
        <v>12</v>
      </c>
      <c r="C14" s="78">
        <v>111</v>
      </c>
      <c r="D14" s="78">
        <v>564</v>
      </c>
      <c r="E14" s="79">
        <f t="shared" si="0"/>
        <v>675</v>
      </c>
    </row>
    <row r="15" spans="2:11">
      <c r="B15" s="78" t="s">
        <v>13</v>
      </c>
      <c r="C15" s="79">
        <f>SUM(C3:C14)</f>
        <v>1241</v>
      </c>
      <c r="D15" s="79">
        <f t="shared" ref="D15:E15" si="1">SUM(D3:D14)</f>
        <v>6383</v>
      </c>
      <c r="E15" s="79">
        <f t="shared" si="1"/>
        <v>7624</v>
      </c>
    </row>
    <row r="18" spans="2:3">
      <c r="B18" s="92"/>
      <c r="C18" s="90"/>
    </row>
    <row r="19" spans="2:3">
      <c r="B19" s="92"/>
      <c r="C19" s="90"/>
    </row>
    <row r="20" spans="2:3">
      <c r="B20" s="92"/>
      <c r="C20" s="90"/>
    </row>
    <row r="21" spans="2:3">
      <c r="B21" s="92"/>
      <c r="C21" s="90"/>
    </row>
    <row r="22" spans="2:3">
      <c r="B22" s="92"/>
      <c r="C22" s="90"/>
    </row>
    <row r="23" spans="2:3">
      <c r="B23" s="92"/>
      <c r="C23" s="90"/>
    </row>
    <row r="24" spans="2:3">
      <c r="B24" s="92"/>
      <c r="C24" s="90"/>
    </row>
    <row r="25" spans="2:3">
      <c r="B25" s="92"/>
      <c r="C25" s="90"/>
    </row>
    <row r="26" spans="2:3">
      <c r="B26" s="92"/>
      <c r="C26" s="90"/>
    </row>
    <row r="27" spans="2:3">
      <c r="B27" s="92"/>
      <c r="C27" s="90"/>
    </row>
    <row r="28" spans="2:3">
      <c r="B28" s="92"/>
      <c r="C28" s="90"/>
    </row>
    <row r="29" spans="2:3">
      <c r="B29" s="92"/>
      <c r="C29" s="90"/>
    </row>
    <row r="30" spans="2:3">
      <c r="B30" s="92"/>
      <c r="C30" s="90"/>
    </row>
    <row r="31" spans="2:3">
      <c r="B31" s="92"/>
      <c r="C31" s="90"/>
    </row>
    <row r="32" spans="2:3">
      <c r="B32" s="92"/>
      <c r="C32" s="90"/>
    </row>
    <row r="33" spans="2:3">
      <c r="B33" s="92"/>
      <c r="C33" s="90"/>
    </row>
    <row r="34" spans="2:3">
      <c r="B34" s="92"/>
      <c r="C34" s="90"/>
    </row>
    <row r="35" spans="2:3">
      <c r="B35" s="92"/>
      <c r="C35" s="90"/>
    </row>
    <row r="36" spans="2:3">
      <c r="B36" s="92"/>
      <c r="C36" s="90"/>
    </row>
    <row r="37" spans="2:3">
      <c r="B37" s="92"/>
      <c r="C37" s="90"/>
    </row>
    <row r="38" spans="2:3">
      <c r="B38" s="92"/>
      <c r="C38" s="90"/>
    </row>
  </sheetData>
  <sortState xmlns:xlrd2="http://schemas.microsoft.com/office/spreadsheetml/2017/richdata2" ref="B18:C41">
    <sortCondition ref="B18"/>
  </sortState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N32"/>
  <sheetViews>
    <sheetView showGridLines="0" workbookViewId="0">
      <selection activeCell="N2" sqref="N2"/>
    </sheetView>
  </sheetViews>
  <sheetFormatPr baseColWidth="10" defaultRowHeight="13"/>
  <cols>
    <col min="2" max="2" width="6.83203125" style="78" customWidth="1"/>
    <col min="3" max="4" width="5.5" style="78" bestFit="1" customWidth="1"/>
  </cols>
  <sheetData>
    <row r="1" spans="1:14">
      <c r="C1" s="78" t="s">
        <v>16</v>
      </c>
      <c r="D1" s="78" t="s">
        <v>17</v>
      </c>
    </row>
    <row r="2" spans="1:14" ht="13" customHeight="1">
      <c r="B2" s="78" t="s">
        <v>19</v>
      </c>
      <c r="C2" s="79">
        <v>29</v>
      </c>
      <c r="D2" s="79">
        <v>361</v>
      </c>
      <c r="N2" s="124" t="s">
        <v>231</v>
      </c>
    </row>
    <row r="3" spans="1:14" ht="13" customHeight="1">
      <c r="B3" s="78" t="s">
        <v>20</v>
      </c>
      <c r="C3" s="79">
        <v>26</v>
      </c>
      <c r="D3" s="79">
        <v>428</v>
      </c>
      <c r="N3" s="124" t="s">
        <v>153</v>
      </c>
    </row>
    <row r="4" spans="1:14" ht="13" customHeight="1">
      <c r="B4" s="78" t="s">
        <v>21</v>
      </c>
      <c r="C4" s="79">
        <v>22</v>
      </c>
      <c r="D4" s="79">
        <v>265</v>
      </c>
    </row>
    <row r="5" spans="1:14" ht="13" customHeight="1">
      <c r="B5" s="78" t="s">
        <v>23</v>
      </c>
      <c r="C5" s="79">
        <v>3</v>
      </c>
      <c r="D5" s="79">
        <v>53</v>
      </c>
    </row>
    <row r="6" spans="1:14" ht="13" customHeight="1">
      <c r="B6" s="78" t="s">
        <v>24</v>
      </c>
      <c r="C6" s="79">
        <v>80</v>
      </c>
      <c r="D6" s="79">
        <v>898</v>
      </c>
      <c r="E6" s="24" t="s">
        <v>135</v>
      </c>
    </row>
    <row r="7" spans="1:14" ht="13" customHeight="1">
      <c r="B7" s="78" t="s">
        <v>22</v>
      </c>
      <c r="C7" s="79">
        <v>36</v>
      </c>
      <c r="D7" s="79">
        <v>334</v>
      </c>
    </row>
    <row r="8" spans="1:14" ht="13" customHeight="1">
      <c r="B8" s="78" t="s">
        <v>26</v>
      </c>
      <c r="C8" s="79">
        <v>14</v>
      </c>
      <c r="D8" s="79">
        <v>63</v>
      </c>
    </row>
    <row r="9" spans="1:14" ht="13" customHeight="1">
      <c r="B9" s="78" t="s">
        <v>25</v>
      </c>
      <c r="C9" s="79">
        <v>12</v>
      </c>
      <c r="D9" s="79">
        <v>200</v>
      </c>
    </row>
    <row r="10" spans="1:14" ht="13" customHeight="1">
      <c r="B10" s="78" t="s">
        <v>27</v>
      </c>
      <c r="C10" s="79">
        <v>2</v>
      </c>
      <c r="D10" s="79">
        <v>85</v>
      </c>
    </row>
    <row r="11" spans="1:14" ht="13" customHeight="1">
      <c r="B11" s="78" t="s">
        <v>30</v>
      </c>
      <c r="C11" s="79">
        <v>7</v>
      </c>
      <c r="D11" s="79">
        <v>0</v>
      </c>
    </row>
    <row r="12" spans="1:14" ht="13" customHeight="1">
      <c r="B12" s="78" t="s">
        <v>28</v>
      </c>
      <c r="C12" s="79">
        <v>26</v>
      </c>
      <c r="D12" s="79">
        <v>189</v>
      </c>
    </row>
    <row r="13" spans="1:14" ht="13" customHeight="1">
      <c r="B13" s="78" t="s">
        <v>29</v>
      </c>
      <c r="C13" s="79">
        <v>0</v>
      </c>
      <c r="D13" s="79">
        <v>40</v>
      </c>
    </row>
    <row r="14" spans="1:14" ht="13" customHeight="1">
      <c r="A14" s="24" t="s">
        <v>135</v>
      </c>
      <c r="B14" s="78" t="s">
        <v>31</v>
      </c>
      <c r="C14" s="79">
        <v>284</v>
      </c>
      <c r="D14" s="79">
        <v>536</v>
      </c>
    </row>
    <row r="15" spans="1:14" ht="13" customHeight="1">
      <c r="B15" s="78" t="s">
        <v>32</v>
      </c>
      <c r="C15" s="79">
        <v>41</v>
      </c>
      <c r="D15" s="79">
        <v>545</v>
      </c>
    </row>
    <row r="16" spans="1:14" ht="13" customHeight="1">
      <c r="B16" s="78" t="s">
        <v>33</v>
      </c>
      <c r="C16" s="79">
        <v>92</v>
      </c>
      <c r="D16" s="79">
        <v>955</v>
      </c>
    </row>
    <row r="17" spans="2:5" ht="13" customHeight="1">
      <c r="B17" s="78" t="s">
        <v>37</v>
      </c>
      <c r="C17" s="79">
        <v>49</v>
      </c>
      <c r="D17" s="79">
        <v>69</v>
      </c>
    </row>
    <row r="18" spans="2:5" ht="13" customHeight="1">
      <c r="B18" s="78" t="s">
        <v>34</v>
      </c>
      <c r="C18" s="79">
        <v>5</v>
      </c>
      <c r="D18" s="79">
        <v>254</v>
      </c>
    </row>
    <row r="19" spans="2:5" ht="13" customHeight="1">
      <c r="B19" s="78" t="s">
        <v>36</v>
      </c>
      <c r="C19" s="79">
        <v>206</v>
      </c>
      <c r="D19" s="79">
        <v>384</v>
      </c>
    </row>
    <row r="20" spans="2:5" ht="13" customHeight="1">
      <c r="B20" s="78" t="s">
        <v>35</v>
      </c>
      <c r="C20" s="79">
        <v>5</v>
      </c>
      <c r="D20" s="79">
        <v>304</v>
      </c>
    </row>
    <row r="21" spans="2:5" ht="13" customHeight="1">
      <c r="B21" s="78" t="s">
        <v>45</v>
      </c>
      <c r="C21" s="79">
        <v>0</v>
      </c>
      <c r="D21" s="79">
        <v>14</v>
      </c>
    </row>
    <row r="22" spans="2:5" ht="13" customHeight="1">
      <c r="B22" s="78" t="s">
        <v>38</v>
      </c>
      <c r="C22" s="79">
        <v>86</v>
      </c>
      <c r="D22" s="79">
        <v>72</v>
      </c>
    </row>
    <row r="23" spans="2:5" ht="13" customHeight="1">
      <c r="B23" s="78" t="s">
        <v>39</v>
      </c>
      <c r="C23" s="79">
        <v>28</v>
      </c>
      <c r="D23" s="79">
        <v>48</v>
      </c>
    </row>
    <row r="24" spans="2:5" ht="13" customHeight="1">
      <c r="B24" s="78" t="s">
        <v>154</v>
      </c>
      <c r="C24" s="79">
        <v>7</v>
      </c>
      <c r="D24" s="79">
        <v>0</v>
      </c>
    </row>
    <row r="25" spans="2:5" ht="13" customHeight="1">
      <c r="B25" s="82" t="s">
        <v>40</v>
      </c>
      <c r="C25" s="79">
        <v>63</v>
      </c>
      <c r="D25" s="79">
        <v>4</v>
      </c>
    </row>
    <row r="26" spans="2:5" ht="13" customHeight="1">
      <c r="B26" s="82" t="s">
        <v>122</v>
      </c>
      <c r="C26" s="79">
        <v>3</v>
      </c>
      <c r="D26" s="79">
        <v>12</v>
      </c>
    </row>
    <row r="27" spans="2:5" ht="13" customHeight="1">
      <c r="B27" s="82" t="s">
        <v>41</v>
      </c>
      <c r="C27" s="79">
        <v>115</v>
      </c>
      <c r="D27" s="79">
        <v>234</v>
      </c>
    </row>
    <row r="28" spans="2:5" ht="13" customHeight="1">
      <c r="B28" s="82" t="s">
        <v>42</v>
      </c>
      <c r="C28" s="79">
        <v>0</v>
      </c>
      <c r="D28" s="79">
        <v>36</v>
      </c>
    </row>
    <row r="29" spans="2:5" ht="13" customHeight="1">
      <c r="B29" s="94" t="s">
        <v>13</v>
      </c>
      <c r="C29" s="79">
        <f>SUM(C2:C28)</f>
        <v>1241</v>
      </c>
      <c r="D29" s="79">
        <f>SUM(D2:D28)</f>
        <v>6383</v>
      </c>
      <c r="E29" s="93">
        <f>SUM(C29:D29)</f>
        <v>7624</v>
      </c>
    </row>
    <row r="32" spans="2:5">
      <c r="C32" s="79"/>
      <c r="D32" s="79"/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WQY65"/>
  <sheetViews>
    <sheetView showGridLines="0" zoomScale="85" zoomScaleNormal="85" workbookViewId="0">
      <selection activeCell="B36" sqref="B36:Q40"/>
    </sheetView>
  </sheetViews>
  <sheetFormatPr baseColWidth="10" defaultColWidth="11.5" defaultRowHeight="13" customHeight="1"/>
  <cols>
    <col min="1" max="1" width="2.5" style="24" customWidth="1"/>
    <col min="2" max="2" width="22" style="24" customWidth="1"/>
    <col min="3" max="6" width="9.33203125" style="24" bestFit="1" customWidth="1"/>
    <col min="7" max="7" width="6.6640625" style="24" customWidth="1"/>
    <col min="8" max="8" width="7.33203125" style="24" bestFit="1" customWidth="1"/>
    <col min="9" max="9" width="7.5" style="24" customWidth="1"/>
    <col min="10" max="10" width="10.1640625" style="24" bestFit="1" customWidth="1"/>
    <col min="11" max="11" width="9" style="24" customWidth="1"/>
    <col min="12" max="12" width="7.5" style="24" bestFit="1" customWidth="1"/>
    <col min="13" max="13" width="6.6640625" style="24" bestFit="1" customWidth="1"/>
    <col min="14" max="14" width="6.6640625" style="24" customWidth="1"/>
    <col min="15" max="15" width="10.83203125" style="24" bestFit="1" customWidth="1"/>
    <col min="16" max="16" width="10.5" style="24" bestFit="1" customWidth="1"/>
    <col min="17" max="17" width="9.33203125" style="24" bestFit="1" customWidth="1"/>
    <col min="18" max="18" width="5.33203125" style="24" customWidth="1"/>
    <col min="19" max="28" width="11.5" style="78"/>
    <col min="29" max="29" width="17.1640625" style="78" bestFit="1" customWidth="1"/>
    <col min="30" max="34" width="11.5" style="78"/>
    <col min="35" max="16384" width="11.5" style="24"/>
  </cols>
  <sheetData>
    <row r="1" spans="1:16015" ht="1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</row>
    <row r="2" spans="1:16015" ht="13" customHeight="1">
      <c r="A2" s="1"/>
      <c r="B2" s="1" t="s">
        <v>73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</row>
    <row r="3" spans="1:16015" ht="13" customHeight="1">
      <c r="B3" s="1"/>
    </row>
    <row r="4" spans="1:16015" ht="13" customHeight="1">
      <c r="B4" s="1" t="s">
        <v>212</v>
      </c>
    </row>
    <row r="5" spans="1:16015" ht="13" customHeight="1">
      <c r="B5" s="1" t="s">
        <v>153</v>
      </c>
    </row>
    <row r="6" spans="1:16015" ht="13" customHeight="1">
      <c r="B6" s="1"/>
      <c r="C6" s="42"/>
      <c r="D6" s="42"/>
      <c r="E6" s="42"/>
      <c r="F6" s="42"/>
      <c r="G6" s="42"/>
      <c r="H6" s="42"/>
      <c r="I6" s="42"/>
      <c r="J6" s="42"/>
      <c r="K6" s="43"/>
      <c r="L6" s="42"/>
      <c r="M6" s="43"/>
      <c r="N6" s="43"/>
      <c r="O6" s="43"/>
      <c r="T6" s="95" t="s">
        <v>21</v>
      </c>
      <c r="U6" s="95" t="s">
        <v>51</v>
      </c>
      <c r="V6" s="78" t="s">
        <v>49</v>
      </c>
      <c r="W6" s="95" t="s">
        <v>50</v>
      </c>
      <c r="X6" s="95" t="s">
        <v>31</v>
      </c>
      <c r="Y6" s="95" t="s">
        <v>116</v>
      </c>
      <c r="Z6" s="95" t="s">
        <v>54</v>
      </c>
      <c r="AA6" s="95" t="s">
        <v>129</v>
      </c>
      <c r="AB6" s="95" t="s">
        <v>207</v>
      </c>
      <c r="AC6" s="95" t="s">
        <v>208</v>
      </c>
      <c r="AD6" s="95" t="s">
        <v>52</v>
      </c>
      <c r="AE6" s="95" t="s">
        <v>53</v>
      </c>
      <c r="AF6" s="95" t="s">
        <v>128</v>
      </c>
    </row>
    <row r="7" spans="1:16015" ht="13" customHeight="1">
      <c r="B7" s="14" t="s">
        <v>72</v>
      </c>
      <c r="C7" s="14" t="s">
        <v>21</v>
      </c>
      <c r="D7" s="14" t="s">
        <v>51</v>
      </c>
      <c r="E7" s="14" t="s">
        <v>49</v>
      </c>
      <c r="F7" s="14" t="s">
        <v>50</v>
      </c>
      <c r="G7" s="14" t="s">
        <v>31</v>
      </c>
      <c r="H7" s="14" t="s">
        <v>116</v>
      </c>
      <c r="I7" s="14" t="s">
        <v>54</v>
      </c>
      <c r="J7" s="14" t="s">
        <v>129</v>
      </c>
      <c r="K7" s="14" t="s">
        <v>207</v>
      </c>
      <c r="L7" s="14" t="s">
        <v>209</v>
      </c>
      <c r="M7" s="14" t="s">
        <v>52</v>
      </c>
      <c r="N7" s="14" t="s">
        <v>53</v>
      </c>
      <c r="O7" s="14" t="s">
        <v>128</v>
      </c>
      <c r="P7" s="14" t="s">
        <v>60</v>
      </c>
      <c r="Q7" s="14" t="s">
        <v>13</v>
      </c>
      <c r="S7" s="84" t="s">
        <v>157</v>
      </c>
      <c r="T7" s="84" t="s">
        <v>203</v>
      </c>
      <c r="U7" s="84" t="s">
        <v>198</v>
      </c>
      <c r="V7" s="84" t="s">
        <v>202</v>
      </c>
      <c r="W7" s="84" t="s">
        <v>192</v>
      </c>
      <c r="X7" s="84" t="s">
        <v>204</v>
      </c>
      <c r="Y7" s="84" t="s">
        <v>194</v>
      </c>
      <c r="Z7" s="84" t="s">
        <v>191</v>
      </c>
      <c r="AA7" s="84" t="s">
        <v>206</v>
      </c>
      <c r="AB7" s="84" t="s">
        <v>200</v>
      </c>
      <c r="AC7" s="84" t="s">
        <v>201</v>
      </c>
      <c r="AD7" s="84" t="s">
        <v>193</v>
      </c>
      <c r="AE7" s="84" t="s">
        <v>197</v>
      </c>
      <c r="AF7" s="84" t="s">
        <v>195</v>
      </c>
      <c r="AG7" s="84" t="s">
        <v>147</v>
      </c>
      <c r="AH7" s="84" t="s">
        <v>158</v>
      </c>
    </row>
    <row r="8" spans="1:16015" s="5" customFormat="1" ht="13" customHeight="1">
      <c r="B8" s="32" t="s">
        <v>74</v>
      </c>
      <c r="C8" s="21">
        <v>165</v>
      </c>
      <c r="D8" s="21">
        <v>66</v>
      </c>
      <c r="E8" s="21">
        <v>25</v>
      </c>
      <c r="F8" s="21">
        <v>65</v>
      </c>
      <c r="G8" s="21">
        <v>18</v>
      </c>
      <c r="H8" s="21">
        <v>8</v>
      </c>
      <c r="I8" s="21">
        <v>3</v>
      </c>
      <c r="J8" s="21">
        <v>19</v>
      </c>
      <c r="K8" s="21">
        <v>5</v>
      </c>
      <c r="L8" s="21">
        <v>11</v>
      </c>
      <c r="M8" s="21">
        <v>3</v>
      </c>
      <c r="N8" s="21">
        <v>0</v>
      </c>
      <c r="O8" s="21">
        <v>1</v>
      </c>
      <c r="P8" s="21">
        <v>1</v>
      </c>
      <c r="Q8" s="50">
        <f>SUM(C8:P8)</f>
        <v>390</v>
      </c>
      <c r="S8" s="86" t="s">
        <v>160</v>
      </c>
      <c r="T8" s="78">
        <v>165</v>
      </c>
      <c r="U8" s="78">
        <v>66</v>
      </c>
      <c r="V8" s="78">
        <v>25</v>
      </c>
      <c r="W8" s="78">
        <v>65</v>
      </c>
      <c r="X8" s="78">
        <v>18</v>
      </c>
      <c r="Y8" s="78">
        <v>8</v>
      </c>
      <c r="Z8" s="78">
        <v>3</v>
      </c>
      <c r="AA8" s="78">
        <v>19</v>
      </c>
      <c r="AB8" s="78">
        <v>5</v>
      </c>
      <c r="AC8" s="78">
        <v>11</v>
      </c>
      <c r="AD8" s="78">
        <v>3</v>
      </c>
      <c r="AE8" s="78"/>
      <c r="AF8" s="78">
        <v>1</v>
      </c>
      <c r="AG8" s="78">
        <v>1</v>
      </c>
      <c r="AH8" s="78">
        <v>390</v>
      </c>
      <c r="AI8" s="24"/>
      <c r="AJ8" s="24"/>
      <c r="AK8" s="24"/>
      <c r="AL8" s="24"/>
    </row>
    <row r="9" spans="1:16015" ht="13" customHeight="1">
      <c r="B9" s="32" t="s">
        <v>75</v>
      </c>
      <c r="C9" s="21">
        <v>192</v>
      </c>
      <c r="D9" s="21">
        <v>11</v>
      </c>
      <c r="E9" s="21">
        <v>45</v>
      </c>
      <c r="F9" s="21">
        <v>44</v>
      </c>
      <c r="G9" s="21">
        <v>32</v>
      </c>
      <c r="H9" s="21">
        <v>70</v>
      </c>
      <c r="I9" s="21">
        <v>15</v>
      </c>
      <c r="J9" s="21">
        <v>22</v>
      </c>
      <c r="K9" s="21">
        <v>6</v>
      </c>
      <c r="L9" s="21">
        <v>8</v>
      </c>
      <c r="M9" s="21">
        <v>5</v>
      </c>
      <c r="N9" s="21">
        <v>0</v>
      </c>
      <c r="O9" s="21">
        <v>0</v>
      </c>
      <c r="P9" s="21">
        <v>4</v>
      </c>
      <c r="Q9" s="50">
        <f t="shared" ref="Q9:Q34" si="0">SUM(C9:P9)</f>
        <v>454</v>
      </c>
      <c r="S9" s="86" t="s">
        <v>170</v>
      </c>
      <c r="T9" s="78">
        <v>192</v>
      </c>
      <c r="U9" s="78">
        <v>11</v>
      </c>
      <c r="V9" s="78">
        <v>45</v>
      </c>
      <c r="W9" s="78">
        <v>44</v>
      </c>
      <c r="X9" s="78">
        <v>32</v>
      </c>
      <c r="Y9" s="78">
        <v>70</v>
      </c>
      <c r="Z9" s="78">
        <v>15</v>
      </c>
      <c r="AA9" s="78">
        <v>22</v>
      </c>
      <c r="AB9" s="78">
        <v>6</v>
      </c>
      <c r="AC9" s="78">
        <v>8</v>
      </c>
      <c r="AD9" s="78">
        <v>5</v>
      </c>
      <c r="AG9" s="78">
        <v>4</v>
      </c>
      <c r="AH9" s="78">
        <v>454</v>
      </c>
      <c r="AI9" s="5"/>
      <c r="AJ9" s="5"/>
      <c r="AK9" s="5"/>
      <c r="AL9" s="5"/>
    </row>
    <row r="10" spans="1:16015" ht="13" customHeight="1">
      <c r="B10" s="32" t="s">
        <v>76</v>
      </c>
      <c r="C10" s="21">
        <v>1</v>
      </c>
      <c r="D10" s="21">
        <v>232</v>
      </c>
      <c r="E10" s="21">
        <v>1</v>
      </c>
      <c r="F10" s="21">
        <v>52</v>
      </c>
      <c r="G10" s="21">
        <v>0</v>
      </c>
      <c r="H10" s="21">
        <v>1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50">
        <f t="shared" si="0"/>
        <v>287</v>
      </c>
      <c r="S10" s="86" t="s">
        <v>174</v>
      </c>
      <c r="T10" s="78">
        <v>1</v>
      </c>
      <c r="U10" s="78">
        <v>232</v>
      </c>
      <c r="V10" s="78">
        <v>1</v>
      </c>
      <c r="W10" s="78">
        <v>52</v>
      </c>
      <c r="Y10" s="78">
        <v>1</v>
      </c>
      <c r="AA10" s="78">
        <v>0</v>
      </c>
      <c r="AG10" s="78">
        <v>0</v>
      </c>
      <c r="AH10" s="78">
        <v>287</v>
      </c>
    </row>
    <row r="11" spans="1:16015" ht="13" customHeight="1">
      <c r="B11" s="32" t="s">
        <v>77</v>
      </c>
      <c r="C11" s="21">
        <v>3</v>
      </c>
      <c r="D11" s="21">
        <v>33</v>
      </c>
      <c r="E11" s="21">
        <v>0</v>
      </c>
      <c r="F11" s="21">
        <v>20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50">
        <f t="shared" si="0"/>
        <v>56</v>
      </c>
      <c r="S11" s="86" t="s">
        <v>184</v>
      </c>
      <c r="T11" s="78">
        <v>3</v>
      </c>
      <c r="U11" s="78">
        <v>33</v>
      </c>
      <c r="W11" s="78">
        <v>20</v>
      </c>
      <c r="AA11" s="78">
        <v>0</v>
      </c>
      <c r="AG11" s="78">
        <v>0</v>
      </c>
      <c r="AH11" s="78">
        <v>56</v>
      </c>
    </row>
    <row r="12" spans="1:16015" ht="13" customHeight="1">
      <c r="B12" s="32" t="s">
        <v>78</v>
      </c>
      <c r="C12" s="21">
        <v>111</v>
      </c>
      <c r="D12" s="21">
        <v>216</v>
      </c>
      <c r="E12" s="21">
        <v>216</v>
      </c>
      <c r="F12" s="21">
        <v>177</v>
      </c>
      <c r="G12" s="21">
        <v>183</v>
      </c>
      <c r="H12" s="21">
        <v>1</v>
      </c>
      <c r="I12" s="21">
        <v>47</v>
      </c>
      <c r="J12" s="21">
        <v>0</v>
      </c>
      <c r="K12" s="21">
        <v>0</v>
      </c>
      <c r="L12" s="21">
        <v>0</v>
      </c>
      <c r="M12" s="21">
        <v>0</v>
      </c>
      <c r="N12" s="21">
        <v>27</v>
      </c>
      <c r="O12" s="21">
        <v>0</v>
      </c>
      <c r="P12" s="21">
        <v>0</v>
      </c>
      <c r="Q12" s="50">
        <f t="shared" si="0"/>
        <v>978</v>
      </c>
      <c r="S12" s="86" t="s">
        <v>173</v>
      </c>
      <c r="T12" s="78">
        <v>111</v>
      </c>
      <c r="U12" s="78">
        <v>216</v>
      </c>
      <c r="V12" s="78">
        <v>216</v>
      </c>
      <c r="W12" s="78">
        <v>177</v>
      </c>
      <c r="X12" s="78">
        <v>183</v>
      </c>
      <c r="Y12" s="78">
        <v>1</v>
      </c>
      <c r="Z12" s="78">
        <v>47</v>
      </c>
      <c r="AA12" s="78">
        <v>0</v>
      </c>
      <c r="AE12" s="78">
        <v>27</v>
      </c>
      <c r="AG12" s="78">
        <v>0</v>
      </c>
      <c r="AH12" s="78">
        <v>978</v>
      </c>
    </row>
    <row r="13" spans="1:16015" ht="13" customHeight="1">
      <c r="B13" s="32" t="s">
        <v>79</v>
      </c>
      <c r="C13" s="21">
        <v>84</v>
      </c>
      <c r="D13" s="21">
        <v>183</v>
      </c>
      <c r="E13" s="21">
        <v>1</v>
      </c>
      <c r="F13" s="21">
        <v>88</v>
      </c>
      <c r="G13" s="21">
        <v>3</v>
      </c>
      <c r="H13" s="21">
        <v>0</v>
      </c>
      <c r="I13" s="21">
        <v>0</v>
      </c>
      <c r="J13" s="21">
        <v>0</v>
      </c>
      <c r="K13" s="21">
        <v>1</v>
      </c>
      <c r="L13" s="21">
        <v>2</v>
      </c>
      <c r="M13" s="21">
        <v>0</v>
      </c>
      <c r="N13" s="21">
        <v>0</v>
      </c>
      <c r="O13" s="21">
        <v>0</v>
      </c>
      <c r="P13" s="21">
        <v>8</v>
      </c>
      <c r="Q13" s="50">
        <f t="shared" si="0"/>
        <v>370</v>
      </c>
      <c r="S13" s="86" t="s">
        <v>159</v>
      </c>
      <c r="T13" s="78">
        <v>84</v>
      </c>
      <c r="U13" s="78">
        <v>183</v>
      </c>
      <c r="V13" s="78">
        <v>1</v>
      </c>
      <c r="W13" s="78">
        <v>88</v>
      </c>
      <c r="X13" s="78">
        <v>3</v>
      </c>
      <c r="AA13" s="78">
        <v>0</v>
      </c>
      <c r="AB13" s="78">
        <v>1</v>
      </c>
      <c r="AC13" s="78">
        <v>2</v>
      </c>
      <c r="AG13" s="78">
        <v>8</v>
      </c>
      <c r="AH13" s="78">
        <v>370</v>
      </c>
    </row>
    <row r="14" spans="1:16015" ht="13" customHeight="1">
      <c r="B14" s="32" t="s">
        <v>80</v>
      </c>
      <c r="C14" s="21">
        <v>0</v>
      </c>
      <c r="D14" s="21">
        <v>9</v>
      </c>
      <c r="E14" s="21">
        <v>18</v>
      </c>
      <c r="F14" s="21">
        <v>24</v>
      </c>
      <c r="G14" s="21">
        <v>22</v>
      </c>
      <c r="H14" s="21">
        <v>0</v>
      </c>
      <c r="I14" s="21">
        <v>4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50">
        <f t="shared" si="0"/>
        <v>77</v>
      </c>
      <c r="S14" s="86" t="s">
        <v>164</v>
      </c>
      <c r="U14" s="78">
        <v>9</v>
      </c>
      <c r="V14" s="78">
        <v>18</v>
      </c>
      <c r="W14" s="78">
        <v>24</v>
      </c>
      <c r="X14" s="78">
        <v>22</v>
      </c>
      <c r="Z14" s="78">
        <v>4</v>
      </c>
      <c r="AA14" s="78">
        <v>0</v>
      </c>
      <c r="AG14" s="78">
        <v>0</v>
      </c>
      <c r="AH14" s="78">
        <v>77</v>
      </c>
    </row>
    <row r="15" spans="1:16015" ht="13" customHeight="1">
      <c r="B15" s="32" t="s">
        <v>81</v>
      </c>
      <c r="C15" s="21">
        <v>0</v>
      </c>
      <c r="D15" s="21">
        <v>73</v>
      </c>
      <c r="E15" s="21">
        <v>40</v>
      </c>
      <c r="F15" s="21">
        <v>30</v>
      </c>
      <c r="G15" s="21">
        <v>35</v>
      </c>
      <c r="H15" s="21">
        <v>0</v>
      </c>
      <c r="I15" s="21">
        <v>22</v>
      </c>
      <c r="J15" s="21">
        <v>0</v>
      </c>
      <c r="K15" s="21">
        <v>0</v>
      </c>
      <c r="L15" s="21">
        <v>0</v>
      </c>
      <c r="M15" s="21">
        <v>12</v>
      </c>
      <c r="N15" s="21">
        <v>0</v>
      </c>
      <c r="O15" s="21">
        <v>0</v>
      </c>
      <c r="P15" s="21">
        <v>0</v>
      </c>
      <c r="Q15" s="50">
        <f t="shared" si="0"/>
        <v>212</v>
      </c>
      <c r="S15" s="86" t="s">
        <v>162</v>
      </c>
      <c r="U15" s="78">
        <v>73</v>
      </c>
      <c r="V15" s="78">
        <v>40</v>
      </c>
      <c r="W15" s="78">
        <v>30</v>
      </c>
      <c r="X15" s="78">
        <v>35</v>
      </c>
      <c r="Z15" s="78">
        <v>22</v>
      </c>
      <c r="AA15" s="78">
        <v>0</v>
      </c>
      <c r="AD15" s="78">
        <v>12</v>
      </c>
      <c r="AG15" s="78">
        <v>0</v>
      </c>
      <c r="AH15" s="78">
        <v>212</v>
      </c>
    </row>
    <row r="16" spans="1:16015" ht="13" customHeight="1">
      <c r="B16" s="32" t="s">
        <v>85</v>
      </c>
      <c r="C16" s="21">
        <v>1</v>
      </c>
      <c r="D16" s="21">
        <v>71</v>
      </c>
      <c r="E16" s="21">
        <v>0</v>
      </c>
      <c r="F16" s="21">
        <v>15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50">
        <f t="shared" si="0"/>
        <v>87</v>
      </c>
      <c r="S16" s="86" t="s">
        <v>169</v>
      </c>
      <c r="T16" s="78">
        <v>1</v>
      </c>
      <c r="U16" s="78">
        <v>71</v>
      </c>
      <c r="W16" s="78">
        <v>15</v>
      </c>
      <c r="AA16" s="78">
        <v>0</v>
      </c>
      <c r="AG16" s="78">
        <v>0</v>
      </c>
      <c r="AH16" s="78">
        <v>87</v>
      </c>
    </row>
    <row r="17" spans="2:34" ht="13" customHeight="1">
      <c r="B17" s="32" t="s">
        <v>82</v>
      </c>
      <c r="C17" s="21">
        <v>0</v>
      </c>
      <c r="D17" s="21">
        <v>0</v>
      </c>
      <c r="E17" s="21">
        <v>7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50">
        <f t="shared" si="0"/>
        <v>7</v>
      </c>
      <c r="S17" s="86" t="s">
        <v>168</v>
      </c>
      <c r="V17" s="78">
        <v>7</v>
      </c>
      <c r="AA17" s="78">
        <v>0</v>
      </c>
      <c r="AG17" s="78">
        <v>0</v>
      </c>
      <c r="AH17" s="78">
        <v>7</v>
      </c>
    </row>
    <row r="18" spans="2:34" ht="13" customHeight="1">
      <c r="B18" s="32" t="s">
        <v>83</v>
      </c>
      <c r="C18" s="21">
        <v>2</v>
      </c>
      <c r="D18" s="21">
        <v>60</v>
      </c>
      <c r="E18" s="21">
        <v>27</v>
      </c>
      <c r="F18" s="21">
        <v>43</v>
      </c>
      <c r="G18" s="21">
        <v>26</v>
      </c>
      <c r="H18" s="21">
        <v>0</v>
      </c>
      <c r="I18" s="21">
        <v>12</v>
      </c>
      <c r="J18" s="21">
        <v>0</v>
      </c>
      <c r="K18" s="21">
        <v>12</v>
      </c>
      <c r="L18" s="21">
        <v>10</v>
      </c>
      <c r="M18" s="21">
        <v>23</v>
      </c>
      <c r="N18" s="21">
        <v>0</v>
      </c>
      <c r="O18" s="21">
        <v>0</v>
      </c>
      <c r="P18" s="21">
        <v>0</v>
      </c>
      <c r="Q18" s="50">
        <f t="shared" si="0"/>
        <v>215</v>
      </c>
      <c r="S18" s="86" t="s">
        <v>165</v>
      </c>
      <c r="T18" s="78">
        <v>2</v>
      </c>
      <c r="U18" s="78">
        <v>60</v>
      </c>
      <c r="V18" s="78">
        <v>27</v>
      </c>
      <c r="W18" s="78">
        <v>43</v>
      </c>
      <c r="X18" s="78">
        <v>26</v>
      </c>
      <c r="Z18" s="78">
        <v>12</v>
      </c>
      <c r="AA18" s="78">
        <v>0</v>
      </c>
      <c r="AB18" s="78">
        <v>12</v>
      </c>
      <c r="AC18" s="78">
        <v>10</v>
      </c>
      <c r="AD18" s="78">
        <v>23</v>
      </c>
      <c r="AG18" s="78">
        <v>0</v>
      </c>
      <c r="AH18" s="78">
        <v>215</v>
      </c>
    </row>
    <row r="19" spans="2:34" ht="13" customHeight="1">
      <c r="B19" s="32" t="s">
        <v>84</v>
      </c>
      <c r="C19" s="21">
        <v>0</v>
      </c>
      <c r="D19" s="21">
        <v>28</v>
      </c>
      <c r="E19" s="21">
        <v>0</v>
      </c>
      <c r="F19" s="21">
        <v>12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50">
        <f t="shared" si="0"/>
        <v>40</v>
      </c>
      <c r="S19" s="86" t="s">
        <v>172</v>
      </c>
      <c r="U19" s="78">
        <v>28</v>
      </c>
      <c r="W19" s="78">
        <v>12</v>
      </c>
      <c r="AA19" s="78">
        <v>0</v>
      </c>
      <c r="AG19" s="78">
        <v>0</v>
      </c>
      <c r="AH19" s="78">
        <v>40</v>
      </c>
    </row>
    <row r="20" spans="2:34" ht="13" customHeight="1">
      <c r="B20" s="32" t="s">
        <v>86</v>
      </c>
      <c r="C20" s="21">
        <v>0</v>
      </c>
      <c r="D20" s="21">
        <v>72</v>
      </c>
      <c r="E20" s="21">
        <v>449</v>
      </c>
      <c r="F20" s="21">
        <v>23</v>
      </c>
      <c r="G20" s="21">
        <v>198</v>
      </c>
      <c r="H20" s="21">
        <v>0</v>
      </c>
      <c r="I20" s="21">
        <v>42</v>
      </c>
      <c r="J20" s="21">
        <v>0</v>
      </c>
      <c r="K20" s="21">
        <v>0</v>
      </c>
      <c r="L20" s="21">
        <v>0</v>
      </c>
      <c r="M20" s="21">
        <v>0</v>
      </c>
      <c r="N20" s="21">
        <v>35</v>
      </c>
      <c r="O20" s="21">
        <v>0</v>
      </c>
      <c r="P20" s="21">
        <v>1</v>
      </c>
      <c r="Q20" s="50">
        <f t="shared" si="0"/>
        <v>820</v>
      </c>
      <c r="S20" s="86" t="s">
        <v>180</v>
      </c>
      <c r="U20" s="78">
        <v>72</v>
      </c>
      <c r="V20" s="78">
        <v>449</v>
      </c>
      <c r="W20" s="78">
        <v>23</v>
      </c>
      <c r="X20" s="78">
        <v>198</v>
      </c>
      <c r="Z20" s="78">
        <v>42</v>
      </c>
      <c r="AA20" s="78">
        <v>0</v>
      </c>
      <c r="AE20" s="78">
        <v>35</v>
      </c>
      <c r="AG20" s="78">
        <v>1</v>
      </c>
      <c r="AH20" s="78">
        <v>820</v>
      </c>
    </row>
    <row r="21" spans="2:34" ht="13" customHeight="1">
      <c r="B21" s="32" t="s">
        <v>87</v>
      </c>
      <c r="C21" s="21">
        <v>312</v>
      </c>
      <c r="D21" s="21">
        <v>64</v>
      </c>
      <c r="E21" s="21">
        <v>0</v>
      </c>
      <c r="F21" s="21">
        <v>90</v>
      </c>
      <c r="G21" s="21">
        <v>0</v>
      </c>
      <c r="H21" s="21">
        <v>2</v>
      </c>
      <c r="I21" s="21">
        <v>0</v>
      </c>
      <c r="J21" s="21">
        <v>2</v>
      </c>
      <c r="K21" s="21">
        <v>20</v>
      </c>
      <c r="L21" s="21">
        <v>21</v>
      </c>
      <c r="M21" s="21">
        <v>66</v>
      </c>
      <c r="N21" s="21">
        <v>0</v>
      </c>
      <c r="O21" s="21">
        <v>1</v>
      </c>
      <c r="P21" s="21">
        <v>8</v>
      </c>
      <c r="Q21" s="50">
        <f t="shared" si="0"/>
        <v>586</v>
      </c>
      <c r="S21" s="86" t="s">
        <v>185</v>
      </c>
      <c r="T21" s="78">
        <v>312</v>
      </c>
      <c r="U21" s="78">
        <v>64</v>
      </c>
      <c r="W21" s="78">
        <v>90</v>
      </c>
      <c r="Y21" s="78">
        <v>2</v>
      </c>
      <c r="AA21" s="78">
        <v>2</v>
      </c>
      <c r="AB21" s="78">
        <v>20</v>
      </c>
      <c r="AC21" s="78">
        <v>21</v>
      </c>
      <c r="AD21" s="78">
        <v>66</v>
      </c>
      <c r="AF21" s="78">
        <v>1</v>
      </c>
      <c r="AG21" s="78">
        <v>8</v>
      </c>
      <c r="AH21" s="78">
        <v>586</v>
      </c>
    </row>
    <row r="22" spans="2:34" ht="13" customHeight="1">
      <c r="B22" s="32" t="s">
        <v>88</v>
      </c>
      <c r="C22" s="21">
        <v>532</v>
      </c>
      <c r="D22" s="21">
        <v>157</v>
      </c>
      <c r="E22" s="21">
        <v>47</v>
      </c>
      <c r="F22" s="21">
        <v>77</v>
      </c>
      <c r="G22" s="21">
        <v>71</v>
      </c>
      <c r="H22" s="21">
        <v>133</v>
      </c>
      <c r="I22" s="21">
        <v>10</v>
      </c>
      <c r="J22" s="21">
        <v>0</v>
      </c>
      <c r="K22" s="21">
        <v>16</v>
      </c>
      <c r="L22" s="21">
        <v>4</v>
      </c>
      <c r="M22" s="21">
        <v>0</v>
      </c>
      <c r="N22" s="21">
        <v>0</v>
      </c>
      <c r="O22" s="21">
        <v>0</v>
      </c>
      <c r="P22" s="21">
        <v>0</v>
      </c>
      <c r="Q22" s="50">
        <f t="shared" si="0"/>
        <v>1047</v>
      </c>
      <c r="S22" s="86" t="s">
        <v>181</v>
      </c>
      <c r="T22" s="78">
        <v>532</v>
      </c>
      <c r="U22" s="78">
        <v>157</v>
      </c>
      <c r="V22" s="78">
        <v>47</v>
      </c>
      <c r="W22" s="78">
        <v>77</v>
      </c>
      <c r="X22" s="78">
        <v>71</v>
      </c>
      <c r="Y22" s="78">
        <v>133</v>
      </c>
      <c r="Z22" s="78">
        <v>10</v>
      </c>
      <c r="AA22" s="78">
        <v>0</v>
      </c>
      <c r="AB22" s="78">
        <v>16</v>
      </c>
      <c r="AC22" s="78">
        <v>4</v>
      </c>
      <c r="AG22" s="78">
        <v>0</v>
      </c>
      <c r="AH22" s="78">
        <v>1047</v>
      </c>
    </row>
    <row r="23" spans="2:34" ht="13" customHeight="1">
      <c r="B23" s="32" t="s">
        <v>90</v>
      </c>
      <c r="C23" s="21">
        <v>2</v>
      </c>
      <c r="D23" s="21">
        <v>35</v>
      </c>
      <c r="E23" s="21">
        <v>6</v>
      </c>
      <c r="F23" s="21">
        <v>25</v>
      </c>
      <c r="G23" s="21">
        <v>3</v>
      </c>
      <c r="H23" s="21">
        <v>0</v>
      </c>
      <c r="I23" s="21">
        <v>0</v>
      </c>
      <c r="J23" s="21">
        <v>14</v>
      </c>
      <c r="K23" s="21">
        <v>0</v>
      </c>
      <c r="L23" s="21">
        <v>2</v>
      </c>
      <c r="M23" s="21">
        <v>8</v>
      </c>
      <c r="N23" s="21">
        <v>0</v>
      </c>
      <c r="O23" s="21">
        <v>3</v>
      </c>
      <c r="P23" s="21">
        <v>20</v>
      </c>
      <c r="Q23" s="50">
        <f t="shared" si="0"/>
        <v>118</v>
      </c>
      <c r="S23" s="86" t="s">
        <v>183</v>
      </c>
      <c r="T23" s="78">
        <v>2</v>
      </c>
      <c r="U23" s="78">
        <v>35</v>
      </c>
      <c r="V23" s="78">
        <v>6</v>
      </c>
      <c r="W23" s="78">
        <v>25</v>
      </c>
      <c r="X23" s="78">
        <v>3</v>
      </c>
      <c r="AA23" s="78">
        <v>14</v>
      </c>
      <c r="AC23" s="78">
        <v>2</v>
      </c>
      <c r="AD23" s="78">
        <v>8</v>
      </c>
      <c r="AF23" s="78">
        <v>3</v>
      </c>
      <c r="AG23" s="78">
        <v>20</v>
      </c>
      <c r="AH23" s="78">
        <v>118</v>
      </c>
    </row>
    <row r="24" spans="2:34" ht="13" customHeight="1">
      <c r="B24" s="32" t="s">
        <v>89</v>
      </c>
      <c r="C24" s="21">
        <v>99</v>
      </c>
      <c r="D24" s="21">
        <v>66</v>
      </c>
      <c r="E24" s="21">
        <v>0</v>
      </c>
      <c r="F24" s="21">
        <v>79</v>
      </c>
      <c r="G24" s="21">
        <v>0</v>
      </c>
      <c r="H24" s="21">
        <v>7</v>
      </c>
      <c r="I24" s="21">
        <v>0</v>
      </c>
      <c r="J24" s="21">
        <v>0</v>
      </c>
      <c r="K24" s="21">
        <v>0</v>
      </c>
      <c r="L24" s="21">
        <v>1</v>
      </c>
      <c r="M24" s="21">
        <v>1</v>
      </c>
      <c r="N24" s="21">
        <v>0</v>
      </c>
      <c r="O24" s="21">
        <v>2</v>
      </c>
      <c r="P24" s="21">
        <v>4</v>
      </c>
      <c r="Q24" s="50">
        <f t="shared" si="0"/>
        <v>259</v>
      </c>
      <c r="S24" s="86" t="s">
        <v>171</v>
      </c>
      <c r="T24" s="78">
        <v>99</v>
      </c>
      <c r="U24" s="78">
        <v>66</v>
      </c>
      <c r="W24" s="78">
        <v>79</v>
      </c>
      <c r="Y24" s="78">
        <v>7</v>
      </c>
      <c r="AA24" s="78">
        <v>0</v>
      </c>
      <c r="AC24" s="78">
        <v>1</v>
      </c>
      <c r="AD24" s="78">
        <v>1</v>
      </c>
      <c r="AF24" s="78">
        <v>2</v>
      </c>
      <c r="AG24" s="78">
        <v>4</v>
      </c>
      <c r="AH24" s="78">
        <v>259</v>
      </c>
    </row>
    <row r="25" spans="2:34" ht="13" customHeight="1">
      <c r="B25" s="32" t="s">
        <v>91</v>
      </c>
      <c r="C25" s="21">
        <v>145</v>
      </c>
      <c r="D25" s="21">
        <v>66</v>
      </c>
      <c r="E25" s="21">
        <v>242</v>
      </c>
      <c r="F25" s="21">
        <v>18</v>
      </c>
      <c r="G25" s="21">
        <v>86</v>
      </c>
      <c r="H25" s="21">
        <v>0</v>
      </c>
      <c r="I25" s="21">
        <v>21</v>
      </c>
      <c r="J25" s="21">
        <v>3</v>
      </c>
      <c r="K25" s="21">
        <v>0</v>
      </c>
      <c r="L25" s="21">
        <v>0</v>
      </c>
      <c r="M25" s="21">
        <v>3</v>
      </c>
      <c r="N25" s="21">
        <v>5</v>
      </c>
      <c r="O25" s="21">
        <v>1</v>
      </c>
      <c r="P25" s="21">
        <v>0</v>
      </c>
      <c r="Q25" s="50">
        <f t="shared" si="0"/>
        <v>590</v>
      </c>
      <c r="S25" s="86" t="s">
        <v>182</v>
      </c>
      <c r="T25" s="78">
        <v>145</v>
      </c>
      <c r="U25" s="78">
        <v>66</v>
      </c>
      <c r="V25" s="78">
        <v>242</v>
      </c>
      <c r="W25" s="78">
        <v>18</v>
      </c>
      <c r="X25" s="78">
        <v>86</v>
      </c>
      <c r="Z25" s="78">
        <v>21</v>
      </c>
      <c r="AA25" s="78">
        <v>3</v>
      </c>
      <c r="AD25" s="78">
        <v>3</v>
      </c>
      <c r="AE25" s="78">
        <v>5</v>
      </c>
      <c r="AF25" s="78">
        <v>1</v>
      </c>
      <c r="AG25" s="78">
        <v>0</v>
      </c>
      <c r="AH25" s="78">
        <v>590</v>
      </c>
    </row>
    <row r="26" spans="2:34" ht="13" customHeight="1">
      <c r="B26" s="32" t="s">
        <v>92</v>
      </c>
      <c r="C26" s="21">
        <v>155</v>
      </c>
      <c r="D26" s="21">
        <v>70</v>
      </c>
      <c r="E26" s="21">
        <v>25</v>
      </c>
      <c r="F26" s="21">
        <v>34</v>
      </c>
      <c r="G26" s="21">
        <v>13</v>
      </c>
      <c r="H26" s="21">
        <v>1</v>
      </c>
      <c r="I26" s="21">
        <v>4</v>
      </c>
      <c r="J26" s="21">
        <v>0</v>
      </c>
      <c r="K26" s="21">
        <v>0</v>
      </c>
      <c r="L26" s="21">
        <v>0</v>
      </c>
      <c r="M26" s="21">
        <v>7</v>
      </c>
      <c r="N26" s="21">
        <v>0</v>
      </c>
      <c r="O26" s="21">
        <v>0</v>
      </c>
      <c r="P26" s="21">
        <v>0</v>
      </c>
      <c r="Q26" s="50">
        <f t="shared" si="0"/>
        <v>309</v>
      </c>
      <c r="S26" s="86" t="s">
        <v>166</v>
      </c>
      <c r="T26" s="78">
        <v>155</v>
      </c>
      <c r="U26" s="78">
        <v>70</v>
      </c>
      <c r="V26" s="78">
        <v>25</v>
      </c>
      <c r="W26" s="78">
        <v>34</v>
      </c>
      <c r="X26" s="78">
        <v>13</v>
      </c>
      <c r="Y26" s="78">
        <v>1</v>
      </c>
      <c r="Z26" s="78">
        <v>4</v>
      </c>
      <c r="AA26" s="78">
        <v>0</v>
      </c>
      <c r="AD26" s="78">
        <v>7</v>
      </c>
      <c r="AG26" s="78">
        <v>0</v>
      </c>
      <c r="AH26" s="78">
        <v>309</v>
      </c>
    </row>
    <row r="27" spans="2:34" ht="13" customHeight="1">
      <c r="B27" s="32" t="s">
        <v>93</v>
      </c>
      <c r="C27" s="21">
        <v>0</v>
      </c>
      <c r="D27" s="21">
        <v>14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50">
        <f t="shared" si="0"/>
        <v>14</v>
      </c>
      <c r="S27" s="86" t="s">
        <v>167</v>
      </c>
      <c r="U27" s="78">
        <v>14</v>
      </c>
      <c r="AA27" s="78">
        <v>0</v>
      </c>
      <c r="AG27" s="78">
        <v>0</v>
      </c>
      <c r="AH27" s="78">
        <v>14</v>
      </c>
    </row>
    <row r="28" spans="2:34" ht="13" customHeight="1">
      <c r="B28" s="32" t="s">
        <v>95</v>
      </c>
      <c r="C28" s="21">
        <v>0</v>
      </c>
      <c r="D28" s="21">
        <v>46</v>
      </c>
      <c r="E28" s="21">
        <v>0</v>
      </c>
      <c r="F28" s="21">
        <v>32</v>
      </c>
      <c r="G28" s="21">
        <v>0</v>
      </c>
      <c r="H28" s="21">
        <v>7</v>
      </c>
      <c r="I28" s="21">
        <v>0</v>
      </c>
      <c r="J28" s="21">
        <v>11</v>
      </c>
      <c r="K28" s="21">
        <v>2</v>
      </c>
      <c r="L28" s="21">
        <v>2</v>
      </c>
      <c r="M28" s="21">
        <v>0</v>
      </c>
      <c r="N28" s="21">
        <v>0</v>
      </c>
      <c r="O28" s="21">
        <v>0</v>
      </c>
      <c r="P28" s="21">
        <v>58</v>
      </c>
      <c r="Q28" s="50">
        <f t="shared" si="0"/>
        <v>158</v>
      </c>
      <c r="S28" s="86" t="s">
        <v>175</v>
      </c>
      <c r="U28" s="78">
        <v>46</v>
      </c>
      <c r="W28" s="78">
        <v>32</v>
      </c>
      <c r="Y28" s="78">
        <v>7</v>
      </c>
      <c r="AA28" s="78">
        <v>11</v>
      </c>
      <c r="AB28" s="78">
        <v>2</v>
      </c>
      <c r="AC28" s="78">
        <v>2</v>
      </c>
      <c r="AG28" s="78">
        <v>58</v>
      </c>
      <c r="AH28" s="78">
        <v>158</v>
      </c>
    </row>
    <row r="29" spans="2:34" ht="13" customHeight="1">
      <c r="B29" s="32" t="s">
        <v>94</v>
      </c>
      <c r="C29" s="21">
        <v>0</v>
      </c>
      <c r="D29" s="21">
        <v>17</v>
      </c>
      <c r="E29" s="21">
        <v>38</v>
      </c>
      <c r="F29" s="21">
        <v>2</v>
      </c>
      <c r="G29" s="21">
        <v>16</v>
      </c>
      <c r="H29" s="21">
        <v>0</v>
      </c>
      <c r="I29" s="21">
        <v>3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50">
        <f t="shared" si="0"/>
        <v>76</v>
      </c>
      <c r="S29" s="86" t="s">
        <v>161</v>
      </c>
      <c r="U29" s="78">
        <v>17</v>
      </c>
      <c r="V29" s="78">
        <v>38</v>
      </c>
      <c r="W29" s="78">
        <v>2</v>
      </c>
      <c r="X29" s="78">
        <v>16</v>
      </c>
      <c r="Z29" s="78">
        <v>3</v>
      </c>
      <c r="AA29" s="78">
        <v>0</v>
      </c>
      <c r="AG29" s="78">
        <v>0</v>
      </c>
      <c r="AH29" s="78">
        <v>76</v>
      </c>
    </row>
    <row r="30" spans="2:34" ht="13" customHeight="1">
      <c r="B30" s="32" t="s">
        <v>155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7</v>
      </c>
      <c r="Q30" s="50">
        <f t="shared" si="0"/>
        <v>7</v>
      </c>
      <c r="S30" s="86" t="s">
        <v>179</v>
      </c>
      <c r="AA30" s="78">
        <v>0</v>
      </c>
      <c r="AG30" s="78">
        <v>7</v>
      </c>
      <c r="AH30" s="78">
        <v>7</v>
      </c>
    </row>
    <row r="31" spans="2:34" ht="13" customHeight="1">
      <c r="B31" s="32" t="s">
        <v>96</v>
      </c>
      <c r="C31" s="21">
        <v>4</v>
      </c>
      <c r="D31" s="21">
        <v>2</v>
      </c>
      <c r="E31" s="21">
        <v>1</v>
      </c>
      <c r="F31" s="21">
        <v>2</v>
      </c>
      <c r="G31" s="21">
        <v>28</v>
      </c>
      <c r="H31" s="21">
        <v>10</v>
      </c>
      <c r="I31" s="21">
        <v>0</v>
      </c>
      <c r="J31" s="21">
        <v>8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12</v>
      </c>
      <c r="Q31" s="50">
        <f t="shared" si="0"/>
        <v>67</v>
      </c>
      <c r="S31" s="86" t="s">
        <v>163</v>
      </c>
      <c r="T31" s="78">
        <v>4</v>
      </c>
      <c r="U31" s="78">
        <v>2</v>
      </c>
      <c r="V31" s="78">
        <v>1</v>
      </c>
      <c r="W31" s="78">
        <v>2</v>
      </c>
      <c r="X31" s="78">
        <v>28</v>
      </c>
      <c r="Y31" s="78">
        <v>10</v>
      </c>
      <c r="AA31" s="78">
        <v>8</v>
      </c>
      <c r="AG31" s="78">
        <v>12</v>
      </c>
      <c r="AH31" s="78">
        <v>67</v>
      </c>
    </row>
    <row r="32" spans="2:34" ht="13" customHeight="1">
      <c r="B32" s="32" t="s">
        <v>121</v>
      </c>
      <c r="C32" s="21">
        <v>0</v>
      </c>
      <c r="D32" s="21">
        <v>0</v>
      </c>
      <c r="E32" s="21">
        <v>0</v>
      </c>
      <c r="F32" s="21">
        <v>3</v>
      </c>
      <c r="G32" s="21">
        <v>0</v>
      </c>
      <c r="H32" s="21">
        <v>0</v>
      </c>
      <c r="I32" s="21">
        <v>0</v>
      </c>
      <c r="J32" s="21">
        <v>0</v>
      </c>
      <c r="K32" s="21">
        <v>2</v>
      </c>
      <c r="L32" s="21">
        <v>9</v>
      </c>
      <c r="M32" s="21">
        <v>0</v>
      </c>
      <c r="N32" s="21">
        <v>0</v>
      </c>
      <c r="O32" s="21">
        <v>0</v>
      </c>
      <c r="P32" s="21">
        <v>1</v>
      </c>
      <c r="Q32" s="50">
        <f t="shared" si="0"/>
        <v>15</v>
      </c>
      <c r="S32" s="86" t="s">
        <v>176</v>
      </c>
      <c r="W32" s="78">
        <v>3</v>
      </c>
      <c r="AA32" s="78">
        <v>0</v>
      </c>
      <c r="AB32" s="78">
        <v>2</v>
      </c>
      <c r="AC32" s="78">
        <v>9</v>
      </c>
      <c r="AG32" s="78">
        <v>1</v>
      </c>
      <c r="AH32" s="78">
        <v>15</v>
      </c>
    </row>
    <row r="33" spans="2:34" ht="13" customHeight="1">
      <c r="B33" s="32" t="s">
        <v>97</v>
      </c>
      <c r="C33" s="21">
        <v>1</v>
      </c>
      <c r="D33" s="21">
        <v>5</v>
      </c>
      <c r="E33" s="21">
        <v>44</v>
      </c>
      <c r="F33" s="21">
        <v>5</v>
      </c>
      <c r="G33" s="21">
        <v>43</v>
      </c>
      <c r="H33" s="21">
        <v>0</v>
      </c>
      <c r="I33" s="21">
        <v>14</v>
      </c>
      <c r="J33" s="21">
        <v>71</v>
      </c>
      <c r="K33" s="21">
        <v>64</v>
      </c>
      <c r="L33" s="21">
        <v>25</v>
      </c>
      <c r="M33" s="21">
        <v>0</v>
      </c>
      <c r="N33" s="21">
        <v>6</v>
      </c>
      <c r="O33" s="21">
        <v>36</v>
      </c>
      <c r="P33" s="21">
        <v>35</v>
      </c>
      <c r="Q33" s="50">
        <f t="shared" si="0"/>
        <v>349</v>
      </c>
      <c r="S33" s="86" t="s">
        <v>178</v>
      </c>
      <c r="T33" s="78">
        <v>1</v>
      </c>
      <c r="U33" s="78">
        <v>5</v>
      </c>
      <c r="V33" s="78">
        <v>44</v>
      </c>
      <c r="W33" s="78">
        <v>5</v>
      </c>
      <c r="X33" s="78">
        <v>43</v>
      </c>
      <c r="Z33" s="78">
        <v>14</v>
      </c>
      <c r="AA33" s="78">
        <v>71</v>
      </c>
      <c r="AB33" s="78">
        <v>64</v>
      </c>
      <c r="AC33" s="78">
        <v>25</v>
      </c>
      <c r="AE33" s="78">
        <v>6</v>
      </c>
      <c r="AF33" s="78">
        <v>36</v>
      </c>
      <c r="AG33" s="78">
        <v>35</v>
      </c>
      <c r="AH33" s="78">
        <v>349</v>
      </c>
    </row>
    <row r="34" spans="2:34" ht="13" customHeight="1">
      <c r="B34" s="32" t="s">
        <v>98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34</v>
      </c>
      <c r="M34" s="21">
        <v>0</v>
      </c>
      <c r="N34" s="21">
        <v>0</v>
      </c>
      <c r="O34" s="21">
        <v>0</v>
      </c>
      <c r="P34" s="21">
        <v>2</v>
      </c>
      <c r="Q34" s="50">
        <f t="shared" si="0"/>
        <v>36</v>
      </c>
      <c r="S34" s="86" t="s">
        <v>177</v>
      </c>
      <c r="AA34" s="78">
        <v>0</v>
      </c>
      <c r="AC34" s="78">
        <v>34</v>
      </c>
      <c r="AG34" s="78">
        <v>2</v>
      </c>
      <c r="AH34" s="78">
        <v>36</v>
      </c>
    </row>
    <row r="35" spans="2:34">
      <c r="B35" s="8" t="s">
        <v>13</v>
      </c>
      <c r="C35" s="20">
        <f>SUM(C8:C34)</f>
        <v>1809</v>
      </c>
      <c r="D35" s="20">
        <f t="shared" ref="D35:Q35" si="1">SUM(D8:D34)</f>
        <v>1596</v>
      </c>
      <c r="E35" s="20">
        <f t="shared" si="1"/>
        <v>1232</v>
      </c>
      <c r="F35" s="20">
        <f t="shared" si="1"/>
        <v>960</v>
      </c>
      <c r="G35" s="20">
        <f t="shared" si="1"/>
        <v>777</v>
      </c>
      <c r="H35" s="20">
        <f t="shared" si="1"/>
        <v>240</v>
      </c>
      <c r="I35" s="20">
        <f t="shared" si="1"/>
        <v>197</v>
      </c>
      <c r="J35" s="20">
        <f t="shared" si="1"/>
        <v>150</v>
      </c>
      <c r="K35" s="20">
        <f t="shared" si="1"/>
        <v>128</v>
      </c>
      <c r="L35" s="20">
        <f t="shared" si="1"/>
        <v>129</v>
      </c>
      <c r="M35" s="20">
        <f t="shared" si="1"/>
        <v>128</v>
      </c>
      <c r="N35" s="20">
        <f t="shared" si="1"/>
        <v>73</v>
      </c>
      <c r="O35" s="20">
        <f t="shared" si="1"/>
        <v>44</v>
      </c>
      <c r="P35" s="20">
        <f t="shared" si="1"/>
        <v>161</v>
      </c>
      <c r="Q35" s="20">
        <f t="shared" si="1"/>
        <v>7624</v>
      </c>
    </row>
    <row r="36" spans="2:34" ht="15">
      <c r="B36" s="138" t="s">
        <v>123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"/>
      <c r="S36" s="87" t="s">
        <v>158</v>
      </c>
      <c r="T36" s="84">
        <v>1809</v>
      </c>
      <c r="U36" s="84">
        <v>1596</v>
      </c>
      <c r="V36" s="84">
        <v>1232</v>
      </c>
      <c r="W36" s="84">
        <v>960</v>
      </c>
      <c r="X36" s="84">
        <v>777</v>
      </c>
      <c r="Y36" s="84">
        <v>240</v>
      </c>
      <c r="Z36" s="84">
        <v>197</v>
      </c>
      <c r="AA36" s="78">
        <v>150</v>
      </c>
      <c r="AB36" s="84">
        <v>128</v>
      </c>
      <c r="AC36" s="84">
        <v>129</v>
      </c>
      <c r="AD36" s="84">
        <v>128</v>
      </c>
      <c r="AE36" s="84">
        <v>73</v>
      </c>
      <c r="AF36" s="84">
        <v>44</v>
      </c>
      <c r="AG36" s="78">
        <v>161</v>
      </c>
      <c r="AH36" s="84">
        <v>7624</v>
      </c>
    </row>
    <row r="37" spans="2:34" ht="15" customHeight="1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</row>
    <row r="38" spans="2:34" ht="15" customHeight="1">
      <c r="B38" s="139" t="s">
        <v>210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71"/>
    </row>
    <row r="39" spans="2:34" ht="13" customHeight="1">
      <c r="B39" s="128" t="s">
        <v>211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S39" s="84"/>
      <c r="T39" s="84"/>
      <c r="U39" s="84"/>
    </row>
    <row r="40" spans="2:34" ht="13" customHeight="1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</row>
    <row r="41" spans="2:34" ht="13" customHeight="1">
      <c r="O41" s="74"/>
      <c r="S41" s="84"/>
      <c r="T41" s="84"/>
      <c r="U41" s="84"/>
      <c r="V41" s="84" t="s">
        <v>142</v>
      </c>
      <c r="W41" s="84" t="s">
        <v>139</v>
      </c>
      <c r="X41" s="84" t="s">
        <v>143</v>
      </c>
      <c r="Y41" s="84" t="s">
        <v>196</v>
      </c>
      <c r="Z41" s="84" t="s">
        <v>141</v>
      </c>
      <c r="AA41" s="84" t="s">
        <v>144</v>
      </c>
      <c r="AB41" s="84" t="s">
        <v>199</v>
      </c>
    </row>
    <row r="42" spans="2:34" ht="13" customHeight="1">
      <c r="O42" s="74"/>
    </row>
    <row r="43" spans="2:34" ht="13" customHeight="1">
      <c r="O43" s="74"/>
    </row>
    <row r="44" spans="2:34" ht="13" customHeight="1">
      <c r="O44" s="74"/>
    </row>
    <row r="45" spans="2:34" ht="13" customHeight="1">
      <c r="O45" s="74"/>
    </row>
    <row r="46" spans="2:34" ht="13" customHeight="1">
      <c r="O46" s="74"/>
    </row>
    <row r="47" spans="2:34" ht="13" customHeight="1">
      <c r="O47" s="74"/>
    </row>
    <row r="48" spans="2:34" ht="13" customHeight="1">
      <c r="O48" s="74"/>
    </row>
    <row r="49" spans="2:34" ht="13" customHeight="1">
      <c r="O49" s="74"/>
    </row>
    <row r="50" spans="2:34" ht="13" customHeight="1">
      <c r="O50" s="74"/>
    </row>
    <row r="51" spans="2:34" ht="13" customHeight="1">
      <c r="O51" s="74"/>
    </row>
    <row r="52" spans="2:34" s="88" customFormat="1" ht="13" customHeight="1"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</row>
    <row r="53" spans="2:34" s="88" customFormat="1" ht="13" customHeight="1">
      <c r="B53" s="88" t="s">
        <v>136</v>
      </c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</row>
    <row r="54" spans="2:34" s="88" customFormat="1" ht="13" customHeight="1">
      <c r="B54" s="88" t="s">
        <v>137</v>
      </c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</row>
    <row r="55" spans="2:34" s="88" customFormat="1" ht="13" customHeight="1">
      <c r="B55" s="88" t="s">
        <v>138</v>
      </c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</row>
    <row r="56" spans="2:34" s="88" customFormat="1" ht="13" customHeight="1">
      <c r="B56" s="88" t="s">
        <v>146</v>
      </c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</row>
    <row r="57" spans="2:34" s="88" customFormat="1" ht="13" customHeight="1">
      <c r="B57" s="88" t="s">
        <v>139</v>
      </c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</row>
    <row r="58" spans="2:34" s="88" customFormat="1" ht="13" customHeight="1">
      <c r="B58" s="88" t="s">
        <v>140</v>
      </c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</row>
    <row r="59" spans="2:34" s="88" customFormat="1" ht="13" customHeight="1">
      <c r="B59" s="88" t="s">
        <v>141</v>
      </c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</row>
    <row r="60" spans="2:34" s="88" customFormat="1" ht="13" customHeight="1">
      <c r="B60" s="88" t="s">
        <v>142</v>
      </c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</row>
    <row r="61" spans="2:34" s="88" customFormat="1" ht="13" customHeight="1">
      <c r="B61" s="88" t="s">
        <v>143</v>
      </c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</row>
    <row r="62" spans="2:34" s="88" customFormat="1" ht="13" customHeight="1">
      <c r="B62" s="88" t="s">
        <v>144</v>
      </c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</row>
    <row r="63" spans="2:34" s="88" customFormat="1" ht="13" customHeight="1">
      <c r="B63" s="88" t="s">
        <v>145</v>
      </c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</row>
    <row r="64" spans="2:34" s="88" customFormat="1" ht="13" customHeight="1"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</row>
    <row r="65" spans="19:34" s="88" customFormat="1" ht="13" customHeight="1"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</row>
  </sheetData>
  <sortState xmlns:xlrd2="http://schemas.microsoft.com/office/spreadsheetml/2017/richdata2" columnSort="1" ref="S7:AQ59">
    <sortCondition descending="1" ref="S37:AQ37"/>
  </sortState>
  <mergeCells count="3">
    <mergeCell ref="B36:Q36"/>
    <mergeCell ref="B39:Q40"/>
    <mergeCell ref="B38:Q38"/>
  </mergeCells>
  <phoneticPr fontId="0" type="noConversion"/>
  <printOptions horizontalCentered="1" verticalCentered="1"/>
  <pageMargins left="0.19685039370078741" right="0.15748031496062992" top="0.19685039370078741" bottom="0.19685039370078741" header="0" footer="0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K27"/>
  <sheetViews>
    <sheetView showGridLines="0" workbookViewId="0">
      <selection activeCell="Q16" sqref="Q16"/>
    </sheetView>
  </sheetViews>
  <sheetFormatPr baseColWidth="10" defaultRowHeight="13"/>
  <cols>
    <col min="1" max="1" width="10.83203125" style="78"/>
    <col min="2" max="2" width="21.6640625" style="78" customWidth="1"/>
    <col min="3" max="3" width="10.83203125" style="78"/>
    <col min="4" max="4" width="12" style="78" customWidth="1"/>
    <col min="5" max="5" width="7.33203125" style="78" bestFit="1" customWidth="1"/>
  </cols>
  <sheetData>
    <row r="2" spans="1:11" ht="16">
      <c r="K2" s="124" t="s">
        <v>232</v>
      </c>
    </row>
    <row r="3" spans="1:11" ht="16">
      <c r="A3" s="96">
        <v>4</v>
      </c>
      <c r="B3" s="78" t="s">
        <v>99</v>
      </c>
      <c r="C3" s="78">
        <v>1809</v>
      </c>
      <c r="D3" s="91">
        <f t="shared" ref="D3:D10" si="0">C3/$C$11</f>
        <v>0.23727701993704092</v>
      </c>
      <c r="E3" s="97">
        <f>D3</f>
        <v>0.23727701993704092</v>
      </c>
      <c r="K3" s="124" t="s">
        <v>153</v>
      </c>
    </row>
    <row r="4" spans="1:11" ht="15">
      <c r="A4" s="96">
        <v>1</v>
      </c>
      <c r="B4" s="78" t="s">
        <v>100</v>
      </c>
      <c r="C4" s="78">
        <v>1596</v>
      </c>
      <c r="D4" s="91">
        <f t="shared" si="0"/>
        <v>0.20933892969569778</v>
      </c>
      <c r="E4" s="97">
        <f>D4+E3</f>
        <v>0.44661594963273871</v>
      </c>
    </row>
    <row r="5" spans="1:11" ht="15">
      <c r="A5" s="96">
        <v>2</v>
      </c>
      <c r="B5" s="78" t="s">
        <v>102</v>
      </c>
      <c r="C5" s="78">
        <v>1232</v>
      </c>
      <c r="D5" s="91">
        <f t="shared" si="0"/>
        <v>0.16159496327387199</v>
      </c>
      <c r="E5" s="97">
        <f t="shared" ref="E5:E10" si="1">D5+E4</f>
        <v>0.60821091290661067</v>
      </c>
    </row>
    <row r="6" spans="1:11" ht="15">
      <c r="A6" s="96">
        <v>3</v>
      </c>
      <c r="B6" s="78" t="s">
        <v>101</v>
      </c>
      <c r="C6" s="78">
        <v>960</v>
      </c>
      <c r="D6" s="91">
        <f t="shared" si="0"/>
        <v>0.12591815320041971</v>
      </c>
      <c r="E6" s="97">
        <f>D6+E5</f>
        <v>0.73412906610703033</v>
      </c>
    </row>
    <row r="7" spans="1:11" ht="15">
      <c r="A7" s="96">
        <v>5</v>
      </c>
      <c r="B7" s="78" t="s">
        <v>110</v>
      </c>
      <c r="C7" s="78">
        <v>777</v>
      </c>
      <c r="D7" s="91">
        <f t="shared" si="0"/>
        <v>0.10191500524658971</v>
      </c>
      <c r="E7" s="97">
        <f t="shared" si="1"/>
        <v>0.83604407135362002</v>
      </c>
    </row>
    <row r="8" spans="1:11" ht="15">
      <c r="A8" s="96">
        <v>7</v>
      </c>
      <c r="B8" s="78" t="s">
        <v>103</v>
      </c>
      <c r="C8" s="78">
        <v>240</v>
      </c>
      <c r="D8" s="91">
        <f t="shared" si="0"/>
        <v>3.1479538300104928E-2</v>
      </c>
      <c r="E8" s="97">
        <f t="shared" si="1"/>
        <v>0.86752360965372499</v>
      </c>
    </row>
    <row r="9" spans="1:11" ht="15">
      <c r="A9" s="96">
        <v>8</v>
      </c>
      <c r="B9" s="78" t="s">
        <v>132</v>
      </c>
      <c r="C9" s="78">
        <v>197</v>
      </c>
      <c r="D9" s="91">
        <f t="shared" si="0"/>
        <v>2.5839454354669465E-2</v>
      </c>
      <c r="E9" s="97">
        <f t="shared" si="1"/>
        <v>0.89336306400839449</v>
      </c>
    </row>
    <row r="10" spans="1:11" ht="15">
      <c r="A10" s="96">
        <v>6</v>
      </c>
      <c r="B10" s="78" t="s">
        <v>105</v>
      </c>
      <c r="C10" s="81">
        <f>SUM(C20:C26)</f>
        <v>813</v>
      </c>
      <c r="D10" s="91">
        <f t="shared" si="0"/>
        <v>0.10663693599160545</v>
      </c>
      <c r="E10" s="97">
        <f t="shared" si="1"/>
        <v>1</v>
      </c>
    </row>
    <row r="11" spans="1:11">
      <c r="B11" s="89" t="s">
        <v>13</v>
      </c>
      <c r="C11" s="79">
        <f>SUM(C3:C10)</f>
        <v>7624</v>
      </c>
      <c r="D11" s="98">
        <f>SUM(D3:D10)</f>
        <v>1</v>
      </c>
    </row>
    <row r="13" spans="1:11" ht="14">
      <c r="B13" s="95" t="s">
        <v>21</v>
      </c>
      <c r="C13" s="78">
        <v>1809</v>
      </c>
      <c r="D13" s="99">
        <f>C13/$C$27</f>
        <v>0.23727701993704092</v>
      </c>
      <c r="E13" s="97">
        <f>D13</f>
        <v>0.23727701993704092</v>
      </c>
    </row>
    <row r="14" spans="1:11" ht="14">
      <c r="B14" s="95" t="s">
        <v>51</v>
      </c>
      <c r="C14" s="78">
        <v>1596</v>
      </c>
      <c r="D14" s="99">
        <f t="shared" ref="D14:D27" si="2">C14/$C$27</f>
        <v>0.20933892969569778</v>
      </c>
      <c r="E14" s="97">
        <f>D14+E13</f>
        <v>0.44661594963273871</v>
      </c>
    </row>
    <row r="15" spans="1:11" ht="14">
      <c r="B15" s="95" t="s">
        <v>49</v>
      </c>
      <c r="C15" s="78">
        <v>1232</v>
      </c>
      <c r="D15" s="99">
        <f t="shared" si="2"/>
        <v>0.16159496327387199</v>
      </c>
      <c r="E15" s="97">
        <f t="shared" ref="E15:E25" si="3">D15+E14</f>
        <v>0.60821091290661067</v>
      </c>
    </row>
    <row r="16" spans="1:11" ht="14">
      <c r="B16" s="95" t="s">
        <v>50</v>
      </c>
      <c r="C16" s="78">
        <v>960</v>
      </c>
      <c r="D16" s="99">
        <f t="shared" si="2"/>
        <v>0.12591815320041971</v>
      </c>
      <c r="E16" s="97">
        <f t="shared" si="3"/>
        <v>0.73412906610703033</v>
      </c>
    </row>
    <row r="17" spans="2:5" ht="14">
      <c r="B17" s="95" t="s">
        <v>31</v>
      </c>
      <c r="C17" s="78">
        <v>777</v>
      </c>
      <c r="D17" s="99">
        <f t="shared" si="2"/>
        <v>0.10191500524658971</v>
      </c>
      <c r="E17" s="97">
        <f t="shared" si="3"/>
        <v>0.83604407135362002</v>
      </c>
    </row>
    <row r="18" spans="2:5" ht="14">
      <c r="B18" s="95" t="s">
        <v>116</v>
      </c>
      <c r="C18" s="78">
        <v>240</v>
      </c>
      <c r="D18" s="99">
        <f t="shared" si="2"/>
        <v>3.1479538300104928E-2</v>
      </c>
      <c r="E18" s="97">
        <f t="shared" si="3"/>
        <v>0.86752360965372499</v>
      </c>
    </row>
    <row r="19" spans="2:5" ht="14">
      <c r="B19" s="95" t="s">
        <v>54</v>
      </c>
      <c r="C19" s="78">
        <v>197</v>
      </c>
      <c r="D19" s="99">
        <f t="shared" si="2"/>
        <v>2.5839454354669465E-2</v>
      </c>
      <c r="E19" s="97">
        <f t="shared" si="3"/>
        <v>0.89336306400839449</v>
      </c>
    </row>
    <row r="20" spans="2:5" ht="14">
      <c r="B20" s="95" t="s">
        <v>129</v>
      </c>
      <c r="C20" s="78">
        <v>150</v>
      </c>
      <c r="D20" s="99">
        <f t="shared" si="2"/>
        <v>1.9674711437565582E-2</v>
      </c>
      <c r="E20" s="97">
        <f t="shared" si="3"/>
        <v>0.9130377754459601</v>
      </c>
    </row>
    <row r="21" spans="2:5" ht="14">
      <c r="B21" s="95" t="s">
        <v>207</v>
      </c>
      <c r="C21" s="78">
        <v>128</v>
      </c>
      <c r="D21" s="99">
        <f t="shared" si="2"/>
        <v>1.6789087093389297E-2</v>
      </c>
      <c r="E21" s="97">
        <f t="shared" si="3"/>
        <v>0.92982686253934943</v>
      </c>
    </row>
    <row r="22" spans="2:5" ht="14">
      <c r="B22" s="95" t="s">
        <v>209</v>
      </c>
      <c r="C22" s="78">
        <v>129</v>
      </c>
      <c r="D22" s="99">
        <f t="shared" si="2"/>
        <v>1.69202518363064E-2</v>
      </c>
      <c r="E22" s="97">
        <f t="shared" si="3"/>
        <v>0.94674711437565584</v>
      </c>
    </row>
    <row r="23" spans="2:5" ht="14">
      <c r="B23" s="95" t="s">
        <v>52</v>
      </c>
      <c r="C23" s="78">
        <v>128</v>
      </c>
      <c r="D23" s="99">
        <f t="shared" si="2"/>
        <v>1.6789087093389297E-2</v>
      </c>
      <c r="E23" s="97">
        <f t="shared" si="3"/>
        <v>0.96353620146904517</v>
      </c>
    </row>
    <row r="24" spans="2:5" ht="14">
      <c r="B24" s="95" t="s">
        <v>53</v>
      </c>
      <c r="C24" s="78">
        <v>73</v>
      </c>
      <c r="D24" s="99">
        <f t="shared" si="2"/>
        <v>9.5750262329485827E-3</v>
      </c>
      <c r="E24" s="97">
        <f t="shared" si="3"/>
        <v>0.97311122770199376</v>
      </c>
    </row>
    <row r="25" spans="2:5" ht="14">
      <c r="B25" s="95" t="s">
        <v>128</v>
      </c>
      <c r="C25" s="78">
        <v>44</v>
      </c>
      <c r="D25" s="99">
        <f t="shared" si="2"/>
        <v>5.7712486883525708E-3</v>
      </c>
      <c r="E25" s="97">
        <f t="shared" si="3"/>
        <v>0.97888247639034631</v>
      </c>
    </row>
    <row r="26" spans="2:5" ht="14">
      <c r="B26" s="95" t="s">
        <v>60</v>
      </c>
      <c r="C26" s="78">
        <v>161</v>
      </c>
      <c r="D26" s="99">
        <f t="shared" si="2"/>
        <v>2.1117523609653726E-2</v>
      </c>
      <c r="E26" s="97">
        <f>D26+E25</f>
        <v>1</v>
      </c>
    </row>
    <row r="27" spans="2:5">
      <c r="B27" s="83" t="s">
        <v>13</v>
      </c>
      <c r="C27" s="83">
        <f>SUM(C13:C26)</f>
        <v>7624</v>
      </c>
      <c r="D27" s="100">
        <f t="shared" si="2"/>
        <v>1</v>
      </c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U55"/>
  <sheetViews>
    <sheetView showGridLines="0" zoomScale="80" zoomScaleNormal="80" workbookViewId="0">
      <selection activeCell="B53" sqref="B53:Q55"/>
    </sheetView>
  </sheetViews>
  <sheetFormatPr baseColWidth="10" defaultRowHeight="13"/>
  <cols>
    <col min="1" max="1" width="4.5" customWidth="1"/>
    <col min="2" max="2" width="10.83203125" bestFit="1" customWidth="1"/>
    <col min="3" max="3" width="11.5" style="4"/>
    <col min="4" max="4" width="12.33203125" bestFit="1" customWidth="1"/>
    <col min="7" max="7" width="23.83203125" bestFit="1" customWidth="1"/>
    <col min="16" max="16" width="11.5" style="37"/>
    <col min="17" max="17" width="11.5" style="48"/>
  </cols>
  <sheetData>
    <row r="1" spans="2:17">
      <c r="P1"/>
      <c r="Q1"/>
    </row>
    <row r="2" spans="2:17" s="78" customFormat="1">
      <c r="B2" s="89" t="s">
        <v>44</v>
      </c>
      <c r="C2" s="101" t="s">
        <v>46</v>
      </c>
      <c r="D2" s="89" t="s">
        <v>48</v>
      </c>
      <c r="E2" s="89" t="s">
        <v>47</v>
      </c>
      <c r="G2" s="102"/>
    </row>
    <row r="3" spans="2:17" s="78" customFormat="1" ht="13" customHeight="1">
      <c r="B3" s="103" t="s">
        <v>21</v>
      </c>
      <c r="C3" s="78">
        <v>1809</v>
      </c>
      <c r="D3" s="104">
        <f>E3</f>
        <v>23.727701993704091</v>
      </c>
      <c r="E3" s="105">
        <f>C3/$C$17*100</f>
        <v>23.727701993704091</v>
      </c>
      <c r="G3" s="102"/>
    </row>
    <row r="4" spans="2:17" s="78" customFormat="1" ht="13" customHeight="1">
      <c r="B4" s="103" t="s">
        <v>51</v>
      </c>
      <c r="C4" s="78">
        <v>1596</v>
      </c>
      <c r="D4" s="104">
        <f t="shared" ref="D4:D16" si="0">D3+E4</f>
        <v>44.66159496327387</v>
      </c>
      <c r="E4" s="105">
        <f t="shared" ref="E4:E16" si="1">C4/$C$17*100</f>
        <v>20.933892969569779</v>
      </c>
      <c r="G4" s="102"/>
    </row>
    <row r="5" spans="2:17" s="78" customFormat="1" ht="13" customHeight="1">
      <c r="B5" s="103" t="s">
        <v>49</v>
      </c>
      <c r="C5" s="78">
        <v>1232</v>
      </c>
      <c r="D5" s="104">
        <f t="shared" si="0"/>
        <v>60.821091290661073</v>
      </c>
      <c r="E5" s="105">
        <f t="shared" si="1"/>
        <v>16.159496327387199</v>
      </c>
      <c r="G5" s="102"/>
    </row>
    <row r="6" spans="2:17" s="78" customFormat="1" ht="13" customHeight="1">
      <c r="B6" s="103" t="s">
        <v>50</v>
      </c>
      <c r="C6" s="78">
        <v>960</v>
      </c>
      <c r="D6" s="104">
        <f t="shared" si="0"/>
        <v>73.412906610703047</v>
      </c>
      <c r="E6" s="105">
        <f t="shared" si="1"/>
        <v>12.591815320041972</v>
      </c>
    </row>
    <row r="7" spans="2:17" s="78" customFormat="1" ht="13" customHeight="1">
      <c r="B7" s="103" t="s">
        <v>31</v>
      </c>
      <c r="C7" s="78">
        <v>777</v>
      </c>
      <c r="D7" s="104">
        <f t="shared" si="0"/>
        <v>83.604407135362024</v>
      </c>
      <c r="E7" s="105">
        <f t="shared" si="1"/>
        <v>10.191500524658972</v>
      </c>
    </row>
    <row r="8" spans="2:17" s="78" customFormat="1" ht="13" customHeight="1">
      <c r="B8" s="103" t="s">
        <v>116</v>
      </c>
      <c r="C8" s="78">
        <v>240</v>
      </c>
      <c r="D8" s="104">
        <f t="shared" si="0"/>
        <v>86.752360965372517</v>
      </c>
      <c r="E8" s="105">
        <f t="shared" si="1"/>
        <v>3.147953830010493</v>
      </c>
    </row>
    <row r="9" spans="2:17" s="78" customFormat="1" ht="13" customHeight="1">
      <c r="B9" s="103" t="s">
        <v>54</v>
      </c>
      <c r="C9" s="78">
        <v>197</v>
      </c>
      <c r="D9" s="104">
        <f t="shared" si="0"/>
        <v>89.336306400839462</v>
      </c>
      <c r="E9" s="105">
        <f t="shared" si="1"/>
        <v>2.5839454354669464</v>
      </c>
    </row>
    <row r="10" spans="2:17" s="78" customFormat="1" ht="13" customHeight="1">
      <c r="B10" s="103" t="s">
        <v>129</v>
      </c>
      <c r="C10" s="78">
        <v>150</v>
      </c>
      <c r="D10" s="104">
        <f t="shared" si="0"/>
        <v>91.303777544596016</v>
      </c>
      <c r="E10" s="105">
        <f t="shared" si="1"/>
        <v>1.9674711437565582</v>
      </c>
    </row>
    <row r="11" spans="2:17" s="78" customFormat="1" ht="13" customHeight="1">
      <c r="B11" s="103" t="s">
        <v>207</v>
      </c>
      <c r="C11" s="78">
        <v>128</v>
      </c>
      <c r="D11" s="104">
        <f t="shared" si="0"/>
        <v>92.982686253934943</v>
      </c>
      <c r="E11" s="105">
        <f t="shared" si="1"/>
        <v>1.6789087093389297</v>
      </c>
    </row>
    <row r="12" spans="2:17" s="78" customFormat="1" ht="13" customHeight="1">
      <c r="B12" s="103" t="s">
        <v>209</v>
      </c>
      <c r="C12" s="78">
        <v>129</v>
      </c>
      <c r="D12" s="104">
        <f t="shared" si="0"/>
        <v>94.674711437565577</v>
      </c>
      <c r="E12" s="105">
        <f t="shared" si="1"/>
        <v>1.6920251836306399</v>
      </c>
    </row>
    <row r="13" spans="2:17" s="78" customFormat="1" ht="13" customHeight="1">
      <c r="B13" s="103" t="s">
        <v>52</v>
      </c>
      <c r="C13" s="78">
        <v>128</v>
      </c>
      <c r="D13" s="104">
        <f t="shared" si="0"/>
        <v>96.353620146904504</v>
      </c>
      <c r="E13" s="105">
        <f t="shared" si="1"/>
        <v>1.6789087093389297</v>
      </c>
    </row>
    <row r="14" spans="2:17" s="78" customFormat="1" ht="13" customHeight="1">
      <c r="B14" s="103" t="s">
        <v>53</v>
      </c>
      <c r="C14" s="78">
        <v>73</v>
      </c>
      <c r="D14" s="104">
        <f t="shared" si="0"/>
        <v>97.311122770199361</v>
      </c>
      <c r="E14" s="105">
        <f t="shared" si="1"/>
        <v>0.95750262329485825</v>
      </c>
      <c r="H14" s="126" t="s">
        <v>233</v>
      </c>
    </row>
    <row r="15" spans="2:17" s="78" customFormat="1" ht="14">
      <c r="B15" s="103" t="s">
        <v>128</v>
      </c>
      <c r="C15" s="78">
        <v>44</v>
      </c>
      <c r="D15" s="104">
        <f t="shared" si="0"/>
        <v>97.888247639034617</v>
      </c>
      <c r="E15" s="105">
        <f t="shared" si="1"/>
        <v>0.57712486883525704</v>
      </c>
    </row>
    <row r="16" spans="2:17" s="78" customFormat="1" ht="13" customHeight="1">
      <c r="B16" s="103" t="s">
        <v>60</v>
      </c>
      <c r="C16" s="78">
        <v>161</v>
      </c>
      <c r="D16" s="104">
        <f t="shared" si="0"/>
        <v>99.999999999999986</v>
      </c>
      <c r="E16" s="105">
        <f t="shared" si="1"/>
        <v>2.1117523609653728</v>
      </c>
      <c r="N16" s="102"/>
      <c r="O16" s="102"/>
      <c r="P16" s="102"/>
      <c r="Q16" s="102"/>
    </row>
    <row r="17" spans="2:17" s="78" customFormat="1" ht="13" customHeight="1">
      <c r="B17" s="106" t="s">
        <v>13</v>
      </c>
      <c r="C17" s="79">
        <f>SUM(C3:C16)</f>
        <v>7624</v>
      </c>
      <c r="D17" s="104"/>
      <c r="E17" s="107">
        <f>SUM(E3:E16)</f>
        <v>99.999999999999986</v>
      </c>
      <c r="N17" s="102"/>
      <c r="O17" s="102"/>
      <c r="P17" s="102"/>
      <c r="Q17" s="102"/>
    </row>
    <row r="18" spans="2:17">
      <c r="N18" s="54"/>
      <c r="O18" s="54"/>
      <c r="P18" s="54"/>
      <c r="Q18" s="54"/>
    </row>
    <row r="19" spans="2:17">
      <c r="N19" s="54"/>
      <c r="O19" s="54"/>
      <c r="P19" s="54"/>
      <c r="Q19" s="54"/>
    </row>
    <row r="20" spans="2:17">
      <c r="N20" s="54"/>
      <c r="O20" s="54"/>
      <c r="P20" s="54"/>
      <c r="Q20" s="54"/>
    </row>
    <row r="21" spans="2:17">
      <c r="N21" s="54"/>
      <c r="O21" s="54"/>
      <c r="P21" s="54"/>
      <c r="Q21" s="54"/>
    </row>
    <row r="22" spans="2:17">
      <c r="N22" s="54"/>
      <c r="O22" s="54"/>
      <c r="P22" s="54"/>
      <c r="Q22" s="54"/>
    </row>
    <row r="23" spans="2:17">
      <c r="N23" s="54"/>
      <c r="O23" s="54"/>
      <c r="P23" s="54"/>
      <c r="Q23" s="54"/>
    </row>
    <row r="24" spans="2:17">
      <c r="N24" s="54"/>
      <c r="O24" s="54"/>
      <c r="P24" s="54"/>
      <c r="Q24" s="54"/>
    </row>
    <row r="25" spans="2:17">
      <c r="N25" s="54"/>
      <c r="O25" s="54"/>
      <c r="P25" s="54"/>
      <c r="Q25" s="54"/>
    </row>
    <row r="41" spans="21:21" ht="16">
      <c r="U41" s="124"/>
    </row>
    <row r="50" spans="2:17">
      <c r="N50" s="9"/>
      <c r="O50" s="24"/>
      <c r="P50" s="36"/>
      <c r="Q50" s="49"/>
    </row>
    <row r="51" spans="2:17">
      <c r="N51" s="9"/>
      <c r="O51" s="9"/>
      <c r="P51" s="36"/>
      <c r="Q51" s="49"/>
    </row>
    <row r="52" spans="2:17" s="24" customFormat="1" ht="12.75" customHeight="1">
      <c r="B52"/>
      <c r="C52" s="4"/>
      <c r="D52"/>
      <c r="E52"/>
      <c r="F52" s="41"/>
      <c r="G52" s="41"/>
      <c r="H52" s="41"/>
      <c r="I52" s="41"/>
      <c r="J52" s="41"/>
      <c r="K52" s="9"/>
      <c r="L52" s="9"/>
      <c r="M52" s="9"/>
      <c r="N52" s="9"/>
      <c r="O52" s="9"/>
      <c r="P52" s="36"/>
      <c r="Q52" s="49"/>
    </row>
    <row r="53" spans="2:17" s="24" customFormat="1" ht="12.75" customHeight="1">
      <c r="B53" s="139" t="s">
        <v>210</v>
      </c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</row>
    <row r="54" spans="2:17" s="24" customFormat="1" ht="25.5" customHeight="1">
      <c r="B54" s="128" t="s">
        <v>211</v>
      </c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51"/>
    </row>
    <row r="55" spans="2:17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51"/>
    </row>
  </sheetData>
  <mergeCells count="2">
    <mergeCell ref="B53:Q53"/>
    <mergeCell ref="B54:P55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1:AE33"/>
  <sheetViews>
    <sheetView showGridLines="0" workbookViewId="0">
      <selection activeCell="B25" sqref="B25:O27"/>
    </sheetView>
  </sheetViews>
  <sheetFormatPr baseColWidth="10" defaultColWidth="11.5" defaultRowHeight="15" customHeight="1"/>
  <cols>
    <col min="1" max="1" width="4.6640625" style="24" customWidth="1"/>
    <col min="2" max="2" width="31.5" style="24" customWidth="1"/>
    <col min="3" max="14" width="6.6640625" style="24" customWidth="1"/>
    <col min="15" max="15" width="12" style="24" customWidth="1"/>
    <col min="16" max="16" width="11.5" style="24"/>
    <col min="17" max="17" width="41" style="78" bestFit="1" customWidth="1"/>
    <col min="18" max="29" width="4" style="78" bestFit="1" customWidth="1"/>
    <col min="30" max="31" width="11.5" style="78"/>
    <col min="32" max="16384" width="11.5" style="24"/>
  </cols>
  <sheetData>
    <row r="1" spans="2:30" ht="15" customHeight="1"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2:30" ht="15" customHeight="1">
      <c r="B2" s="1" t="s">
        <v>73</v>
      </c>
    </row>
    <row r="3" spans="2:30" ht="15" customHeight="1">
      <c r="B3" s="1"/>
    </row>
    <row r="4" spans="2:30" ht="15" customHeight="1">
      <c r="B4" s="1" t="s">
        <v>216</v>
      </c>
    </row>
    <row r="5" spans="2:30" ht="15" customHeight="1">
      <c r="B5" s="1" t="s">
        <v>153</v>
      </c>
    </row>
    <row r="7" spans="2:30" ht="15" customHeight="1">
      <c r="B7" s="141" t="s">
        <v>44</v>
      </c>
      <c r="C7" s="141" t="s">
        <v>18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 t="s">
        <v>13</v>
      </c>
    </row>
    <row r="8" spans="2:30" ht="15" customHeight="1">
      <c r="B8" s="141"/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  <c r="J8" s="44" t="s">
        <v>8</v>
      </c>
      <c r="K8" s="44" t="s">
        <v>9</v>
      </c>
      <c r="L8" s="44" t="s">
        <v>10</v>
      </c>
      <c r="M8" s="44" t="s">
        <v>11</v>
      </c>
      <c r="N8" s="44" t="s">
        <v>12</v>
      </c>
      <c r="O8" s="141"/>
      <c r="Q8" s="84" t="s">
        <v>157</v>
      </c>
      <c r="R8" s="84">
        <v>1</v>
      </c>
      <c r="S8" s="84">
        <v>2</v>
      </c>
      <c r="T8" s="84">
        <v>3</v>
      </c>
      <c r="U8" s="84">
        <v>4</v>
      </c>
      <c r="V8" s="84">
        <v>5</v>
      </c>
      <c r="W8" s="84">
        <v>6</v>
      </c>
      <c r="X8" s="84">
        <v>7</v>
      </c>
      <c r="Y8" s="84">
        <v>8</v>
      </c>
      <c r="Z8" s="84">
        <v>9</v>
      </c>
      <c r="AA8" s="84">
        <v>10</v>
      </c>
      <c r="AB8" s="84">
        <v>11</v>
      </c>
      <c r="AC8" s="84">
        <v>12</v>
      </c>
      <c r="AD8" s="84" t="s">
        <v>158</v>
      </c>
    </row>
    <row r="9" spans="2:30" ht="15" customHeight="1">
      <c r="B9" s="55" t="s">
        <v>99</v>
      </c>
      <c r="C9" s="21">
        <v>128</v>
      </c>
      <c r="D9" s="21">
        <v>130</v>
      </c>
      <c r="E9" s="21">
        <v>130</v>
      </c>
      <c r="F9" s="21">
        <v>140</v>
      </c>
      <c r="G9" s="21">
        <v>152</v>
      </c>
      <c r="H9" s="21">
        <v>159</v>
      </c>
      <c r="I9" s="21">
        <v>160</v>
      </c>
      <c r="J9" s="21">
        <v>169</v>
      </c>
      <c r="K9" s="21">
        <v>160</v>
      </c>
      <c r="L9" s="21">
        <v>156</v>
      </c>
      <c r="M9" s="21">
        <v>173</v>
      </c>
      <c r="N9" s="21">
        <v>152</v>
      </c>
      <c r="O9" s="20">
        <f>SUM(C9:N9)</f>
        <v>1809</v>
      </c>
      <c r="Q9" s="86" t="s">
        <v>203</v>
      </c>
      <c r="R9" s="78">
        <v>128</v>
      </c>
      <c r="S9" s="78">
        <v>130</v>
      </c>
      <c r="T9" s="78">
        <v>130</v>
      </c>
      <c r="U9" s="78">
        <v>140</v>
      </c>
      <c r="V9" s="78">
        <v>152</v>
      </c>
      <c r="W9" s="78">
        <v>159</v>
      </c>
      <c r="X9" s="78">
        <v>160</v>
      </c>
      <c r="Y9" s="78">
        <v>169</v>
      </c>
      <c r="Z9" s="78">
        <v>160</v>
      </c>
      <c r="AA9" s="78">
        <v>156</v>
      </c>
      <c r="AB9" s="78">
        <v>173</v>
      </c>
      <c r="AC9" s="78">
        <v>152</v>
      </c>
      <c r="AD9" s="78">
        <v>1809</v>
      </c>
    </row>
    <row r="10" spans="2:30" ht="15" customHeight="1">
      <c r="B10" s="55" t="s">
        <v>100</v>
      </c>
      <c r="C10" s="21">
        <v>115</v>
      </c>
      <c r="D10" s="21">
        <v>121</v>
      </c>
      <c r="E10" s="21">
        <v>138</v>
      </c>
      <c r="F10" s="21">
        <v>115</v>
      </c>
      <c r="G10" s="21">
        <v>108</v>
      </c>
      <c r="H10" s="21">
        <v>136</v>
      </c>
      <c r="I10" s="21">
        <v>152</v>
      </c>
      <c r="J10" s="21">
        <v>141</v>
      </c>
      <c r="K10" s="21">
        <v>141</v>
      </c>
      <c r="L10" s="21">
        <v>136</v>
      </c>
      <c r="M10" s="21">
        <v>132</v>
      </c>
      <c r="N10" s="21">
        <v>161</v>
      </c>
      <c r="O10" s="20">
        <f t="shared" ref="O10:O22" si="0">SUM(C10:N10)</f>
        <v>1596</v>
      </c>
      <c r="Q10" s="86" t="s">
        <v>198</v>
      </c>
      <c r="R10" s="78">
        <v>115</v>
      </c>
      <c r="S10" s="78">
        <v>121</v>
      </c>
      <c r="T10" s="78">
        <v>138</v>
      </c>
      <c r="U10" s="78">
        <v>115</v>
      </c>
      <c r="V10" s="78">
        <v>108</v>
      </c>
      <c r="W10" s="78">
        <v>136</v>
      </c>
      <c r="X10" s="78">
        <v>152</v>
      </c>
      <c r="Y10" s="78">
        <v>141</v>
      </c>
      <c r="Z10" s="78">
        <v>141</v>
      </c>
      <c r="AA10" s="78">
        <v>136</v>
      </c>
      <c r="AB10" s="78">
        <v>132</v>
      </c>
      <c r="AC10" s="78">
        <v>161</v>
      </c>
      <c r="AD10" s="78">
        <v>1596</v>
      </c>
    </row>
    <row r="11" spans="2:30" ht="15" customHeight="1">
      <c r="B11" s="55" t="s">
        <v>102</v>
      </c>
      <c r="C11" s="21">
        <v>105</v>
      </c>
      <c r="D11" s="21">
        <v>125</v>
      </c>
      <c r="E11" s="21">
        <v>94</v>
      </c>
      <c r="F11" s="21">
        <v>91</v>
      </c>
      <c r="G11" s="21">
        <v>103</v>
      </c>
      <c r="H11" s="21">
        <v>96</v>
      </c>
      <c r="I11" s="21">
        <v>96</v>
      </c>
      <c r="J11" s="21">
        <v>99</v>
      </c>
      <c r="K11" s="21">
        <v>92</v>
      </c>
      <c r="L11" s="21">
        <v>116</v>
      </c>
      <c r="M11" s="21">
        <v>97</v>
      </c>
      <c r="N11" s="21">
        <v>118</v>
      </c>
      <c r="O11" s="20">
        <f t="shared" si="0"/>
        <v>1232</v>
      </c>
      <c r="Q11" s="86" t="s">
        <v>202</v>
      </c>
      <c r="R11" s="78">
        <v>105</v>
      </c>
      <c r="S11" s="78">
        <v>125</v>
      </c>
      <c r="T11" s="78">
        <v>94</v>
      </c>
      <c r="U11" s="78">
        <v>91</v>
      </c>
      <c r="V11" s="78">
        <v>103</v>
      </c>
      <c r="W11" s="78">
        <v>96</v>
      </c>
      <c r="X11" s="78">
        <v>96</v>
      </c>
      <c r="Y11" s="78">
        <v>99</v>
      </c>
      <c r="Z11" s="78">
        <v>92</v>
      </c>
      <c r="AA11" s="78">
        <v>116</v>
      </c>
      <c r="AB11" s="78">
        <v>97</v>
      </c>
      <c r="AC11" s="78">
        <v>118</v>
      </c>
      <c r="AD11" s="78">
        <v>1232</v>
      </c>
    </row>
    <row r="12" spans="2:30" ht="15" customHeight="1">
      <c r="B12" s="55" t="s">
        <v>101</v>
      </c>
      <c r="C12" s="21">
        <v>96</v>
      </c>
      <c r="D12" s="21">
        <v>100</v>
      </c>
      <c r="E12" s="21">
        <v>89</v>
      </c>
      <c r="F12" s="21">
        <v>90</v>
      </c>
      <c r="G12" s="21">
        <v>89</v>
      </c>
      <c r="H12" s="21">
        <v>82</v>
      </c>
      <c r="I12" s="21">
        <v>54</v>
      </c>
      <c r="J12" s="21">
        <v>69</v>
      </c>
      <c r="K12" s="21">
        <v>77</v>
      </c>
      <c r="L12" s="21">
        <v>66</v>
      </c>
      <c r="M12" s="21">
        <v>68</v>
      </c>
      <c r="N12" s="21">
        <v>80</v>
      </c>
      <c r="O12" s="20">
        <f t="shared" si="0"/>
        <v>960</v>
      </c>
      <c r="Q12" s="86" t="s">
        <v>192</v>
      </c>
      <c r="R12" s="78">
        <v>96</v>
      </c>
      <c r="S12" s="78">
        <v>100</v>
      </c>
      <c r="T12" s="78">
        <v>89</v>
      </c>
      <c r="U12" s="78">
        <v>90</v>
      </c>
      <c r="V12" s="78">
        <v>89</v>
      </c>
      <c r="W12" s="78">
        <v>82</v>
      </c>
      <c r="X12" s="78">
        <v>54</v>
      </c>
      <c r="Y12" s="78">
        <v>69</v>
      </c>
      <c r="Z12" s="78">
        <v>77</v>
      </c>
      <c r="AA12" s="78">
        <v>66</v>
      </c>
      <c r="AB12" s="78">
        <v>68</v>
      </c>
      <c r="AC12" s="78">
        <v>80</v>
      </c>
      <c r="AD12" s="78">
        <v>960</v>
      </c>
    </row>
    <row r="13" spans="2:30" ht="15" customHeight="1">
      <c r="B13" s="55" t="s">
        <v>110</v>
      </c>
      <c r="C13" s="21">
        <v>59</v>
      </c>
      <c r="D13" s="21">
        <v>55</v>
      </c>
      <c r="E13" s="21">
        <v>88</v>
      </c>
      <c r="F13" s="21">
        <v>60</v>
      </c>
      <c r="G13" s="21">
        <v>62</v>
      </c>
      <c r="H13" s="21">
        <v>57</v>
      </c>
      <c r="I13" s="21">
        <v>68</v>
      </c>
      <c r="J13" s="21">
        <v>59</v>
      </c>
      <c r="K13" s="21">
        <v>61</v>
      </c>
      <c r="L13" s="21">
        <v>56</v>
      </c>
      <c r="M13" s="21">
        <v>77</v>
      </c>
      <c r="N13" s="21">
        <v>75</v>
      </c>
      <c r="O13" s="20">
        <f t="shared" si="0"/>
        <v>777</v>
      </c>
      <c r="Q13" s="86" t="s">
        <v>204</v>
      </c>
      <c r="R13" s="78">
        <v>59</v>
      </c>
      <c r="S13" s="78">
        <v>55</v>
      </c>
      <c r="T13" s="78">
        <v>88</v>
      </c>
      <c r="U13" s="78">
        <v>60</v>
      </c>
      <c r="V13" s="78">
        <v>62</v>
      </c>
      <c r="W13" s="78">
        <v>57</v>
      </c>
      <c r="X13" s="78">
        <v>68</v>
      </c>
      <c r="Y13" s="78">
        <v>59</v>
      </c>
      <c r="Z13" s="78">
        <v>61</v>
      </c>
      <c r="AA13" s="78">
        <v>56</v>
      </c>
      <c r="AB13" s="78">
        <v>77</v>
      </c>
      <c r="AC13" s="78">
        <v>75</v>
      </c>
      <c r="AD13" s="78">
        <v>777</v>
      </c>
    </row>
    <row r="14" spans="2:30" ht="15" customHeight="1">
      <c r="B14" s="55" t="s">
        <v>103</v>
      </c>
      <c r="C14" s="21">
        <v>14</v>
      </c>
      <c r="D14" s="21">
        <v>25</v>
      </c>
      <c r="E14" s="21">
        <v>20</v>
      </c>
      <c r="F14" s="21">
        <v>19</v>
      </c>
      <c r="G14" s="21">
        <v>15</v>
      </c>
      <c r="H14" s="21">
        <v>20</v>
      </c>
      <c r="I14" s="21">
        <v>19</v>
      </c>
      <c r="J14" s="21">
        <v>17</v>
      </c>
      <c r="K14" s="21">
        <v>29</v>
      </c>
      <c r="L14" s="21">
        <v>26</v>
      </c>
      <c r="M14" s="21">
        <v>18</v>
      </c>
      <c r="N14" s="21">
        <v>18</v>
      </c>
      <c r="O14" s="20">
        <f t="shared" si="0"/>
        <v>240</v>
      </c>
      <c r="Q14" s="86" t="s">
        <v>194</v>
      </c>
      <c r="R14" s="78">
        <v>14</v>
      </c>
      <c r="S14" s="78">
        <v>25</v>
      </c>
      <c r="T14" s="78">
        <v>20</v>
      </c>
      <c r="U14" s="78">
        <v>19</v>
      </c>
      <c r="V14" s="78">
        <v>15</v>
      </c>
      <c r="W14" s="78">
        <v>20</v>
      </c>
      <c r="X14" s="78">
        <v>19</v>
      </c>
      <c r="Y14" s="78">
        <v>17</v>
      </c>
      <c r="Z14" s="78">
        <v>29</v>
      </c>
      <c r="AA14" s="78">
        <v>26</v>
      </c>
      <c r="AB14" s="78">
        <v>18</v>
      </c>
      <c r="AC14" s="78">
        <v>18</v>
      </c>
      <c r="AD14" s="78">
        <v>240</v>
      </c>
    </row>
    <row r="15" spans="2:30" ht="15" customHeight="1">
      <c r="B15" s="55" t="s">
        <v>104</v>
      </c>
      <c r="C15" s="21">
        <v>12</v>
      </c>
      <c r="D15" s="21">
        <v>18</v>
      </c>
      <c r="E15" s="21">
        <v>17</v>
      </c>
      <c r="F15" s="21">
        <v>13</v>
      </c>
      <c r="G15" s="21">
        <v>18</v>
      </c>
      <c r="H15" s="21">
        <v>24</v>
      </c>
      <c r="I15" s="21">
        <v>18</v>
      </c>
      <c r="J15" s="21">
        <v>12</v>
      </c>
      <c r="K15" s="21">
        <v>17</v>
      </c>
      <c r="L15" s="21">
        <v>15</v>
      </c>
      <c r="M15" s="21">
        <v>22</v>
      </c>
      <c r="N15" s="21">
        <v>11</v>
      </c>
      <c r="O15" s="20">
        <f t="shared" si="0"/>
        <v>197</v>
      </c>
      <c r="Q15" s="86" t="s">
        <v>191</v>
      </c>
      <c r="R15" s="78">
        <v>12</v>
      </c>
      <c r="S15" s="78">
        <v>18</v>
      </c>
      <c r="T15" s="78">
        <v>17</v>
      </c>
      <c r="U15" s="78">
        <v>13</v>
      </c>
      <c r="V15" s="78">
        <v>18</v>
      </c>
      <c r="W15" s="78">
        <v>24</v>
      </c>
      <c r="X15" s="78">
        <v>18</v>
      </c>
      <c r="Y15" s="78">
        <v>12</v>
      </c>
      <c r="Z15" s="78">
        <v>17</v>
      </c>
      <c r="AA15" s="78">
        <v>15</v>
      </c>
      <c r="AB15" s="78">
        <v>22</v>
      </c>
      <c r="AC15" s="78">
        <v>11</v>
      </c>
      <c r="AD15" s="78">
        <v>197</v>
      </c>
    </row>
    <row r="16" spans="2:30" ht="15" customHeight="1">
      <c r="B16" s="55" t="s">
        <v>107</v>
      </c>
      <c r="C16" s="21">
        <v>5</v>
      </c>
      <c r="D16" s="21">
        <v>12</v>
      </c>
      <c r="E16" s="21">
        <v>16</v>
      </c>
      <c r="F16" s="21">
        <v>4</v>
      </c>
      <c r="G16" s="21">
        <v>10</v>
      </c>
      <c r="H16" s="21">
        <v>11</v>
      </c>
      <c r="I16" s="21">
        <v>20</v>
      </c>
      <c r="J16" s="21">
        <v>26</v>
      </c>
      <c r="K16" s="21">
        <v>13</v>
      </c>
      <c r="L16" s="21">
        <v>17</v>
      </c>
      <c r="M16" s="21">
        <v>7</v>
      </c>
      <c r="N16" s="21">
        <v>9</v>
      </c>
      <c r="O16" s="20">
        <f t="shared" si="0"/>
        <v>150</v>
      </c>
      <c r="Q16" s="86" t="s">
        <v>213</v>
      </c>
      <c r="R16" s="78">
        <v>5</v>
      </c>
      <c r="S16" s="78">
        <v>12</v>
      </c>
      <c r="T16" s="78">
        <v>16</v>
      </c>
      <c r="U16" s="78">
        <v>4</v>
      </c>
      <c r="V16" s="78">
        <v>10</v>
      </c>
      <c r="W16" s="78">
        <v>11</v>
      </c>
      <c r="X16" s="78">
        <v>20</v>
      </c>
      <c r="Y16" s="78">
        <v>26</v>
      </c>
      <c r="Z16" s="78">
        <v>13</v>
      </c>
      <c r="AA16" s="78">
        <v>17</v>
      </c>
      <c r="AB16" s="78">
        <v>7</v>
      </c>
      <c r="AC16" s="78">
        <v>9</v>
      </c>
      <c r="AD16" s="78">
        <v>150</v>
      </c>
    </row>
    <row r="17" spans="2:30" ht="15" customHeight="1">
      <c r="B17" s="55" t="s">
        <v>214</v>
      </c>
      <c r="C17" s="21">
        <v>23</v>
      </c>
      <c r="D17" s="21">
        <v>22</v>
      </c>
      <c r="E17" s="21">
        <v>21</v>
      </c>
      <c r="F17" s="21">
        <v>7</v>
      </c>
      <c r="G17" s="21">
        <v>0</v>
      </c>
      <c r="H17" s="21">
        <v>0</v>
      </c>
      <c r="I17" s="21">
        <v>0</v>
      </c>
      <c r="J17" s="21">
        <v>0</v>
      </c>
      <c r="K17" s="21">
        <v>2</v>
      </c>
      <c r="L17" s="21">
        <v>22</v>
      </c>
      <c r="M17" s="21">
        <v>24</v>
      </c>
      <c r="N17" s="21">
        <v>8</v>
      </c>
      <c r="O17" s="20">
        <f t="shared" si="0"/>
        <v>129</v>
      </c>
      <c r="Q17" s="86" t="s">
        <v>201</v>
      </c>
      <c r="R17" s="78">
        <v>23</v>
      </c>
      <c r="S17" s="78">
        <v>22</v>
      </c>
      <c r="T17" s="78">
        <v>21</v>
      </c>
      <c r="U17" s="78">
        <v>7</v>
      </c>
      <c r="Z17" s="78">
        <v>2</v>
      </c>
      <c r="AA17" s="78">
        <v>22</v>
      </c>
      <c r="AB17" s="78">
        <v>24</v>
      </c>
      <c r="AC17" s="78">
        <v>8</v>
      </c>
      <c r="AD17" s="78">
        <v>129</v>
      </c>
    </row>
    <row r="18" spans="2:30" ht="15" customHeight="1">
      <c r="B18" s="55" t="s">
        <v>106</v>
      </c>
      <c r="C18" s="21">
        <v>32</v>
      </c>
      <c r="D18" s="21">
        <v>39</v>
      </c>
      <c r="E18" s="21">
        <v>32</v>
      </c>
      <c r="F18" s="21">
        <v>7</v>
      </c>
      <c r="G18" s="21">
        <v>5</v>
      </c>
      <c r="H18" s="21">
        <v>1</v>
      </c>
      <c r="I18" s="21">
        <v>1</v>
      </c>
      <c r="J18" s="21">
        <v>2</v>
      </c>
      <c r="K18" s="21">
        <v>0</v>
      </c>
      <c r="L18" s="21">
        <v>0</v>
      </c>
      <c r="M18" s="21">
        <v>0</v>
      </c>
      <c r="N18" s="21">
        <v>9</v>
      </c>
      <c r="O18" s="20">
        <f t="shared" si="0"/>
        <v>128</v>
      </c>
      <c r="Q18" s="86" t="s">
        <v>193</v>
      </c>
      <c r="R18" s="78">
        <v>32</v>
      </c>
      <c r="S18" s="78">
        <v>39</v>
      </c>
      <c r="T18" s="78">
        <v>32</v>
      </c>
      <c r="U18" s="78">
        <v>7</v>
      </c>
      <c r="V18" s="78">
        <v>5</v>
      </c>
      <c r="W18" s="78">
        <v>1</v>
      </c>
      <c r="X18" s="78">
        <v>1</v>
      </c>
      <c r="Y18" s="78">
        <v>2</v>
      </c>
      <c r="AC18" s="78">
        <v>9</v>
      </c>
      <c r="AD18" s="78">
        <v>128</v>
      </c>
    </row>
    <row r="19" spans="2:30" ht="15" customHeight="1">
      <c r="B19" s="55" t="s">
        <v>215</v>
      </c>
      <c r="C19" s="21">
        <v>22</v>
      </c>
      <c r="D19" s="21">
        <v>25</v>
      </c>
      <c r="E19" s="21">
        <v>29</v>
      </c>
      <c r="F19" s="21">
        <v>6</v>
      </c>
      <c r="G19" s="21">
        <v>1</v>
      </c>
      <c r="H19" s="21">
        <v>1</v>
      </c>
      <c r="I19" s="21">
        <v>0</v>
      </c>
      <c r="J19" s="21">
        <v>3</v>
      </c>
      <c r="K19" s="21">
        <v>4</v>
      </c>
      <c r="L19" s="21">
        <v>12</v>
      </c>
      <c r="M19" s="21">
        <v>9</v>
      </c>
      <c r="N19" s="21">
        <v>16</v>
      </c>
      <c r="O19" s="20">
        <f t="shared" si="0"/>
        <v>128</v>
      </c>
      <c r="Q19" s="86" t="s">
        <v>200</v>
      </c>
      <c r="R19" s="78">
        <v>22</v>
      </c>
      <c r="S19" s="78">
        <v>25</v>
      </c>
      <c r="T19" s="78">
        <v>29</v>
      </c>
      <c r="U19" s="78">
        <v>6</v>
      </c>
      <c r="V19" s="78">
        <v>1</v>
      </c>
      <c r="W19" s="78">
        <v>1</v>
      </c>
      <c r="Y19" s="78">
        <v>3</v>
      </c>
      <c r="Z19" s="78">
        <v>4</v>
      </c>
      <c r="AA19" s="78">
        <v>12</v>
      </c>
      <c r="AB19" s="78">
        <v>9</v>
      </c>
      <c r="AC19" s="78">
        <v>16</v>
      </c>
      <c r="AD19" s="78">
        <v>128</v>
      </c>
    </row>
    <row r="20" spans="2:30" ht="15" customHeight="1">
      <c r="B20" s="55" t="s">
        <v>108</v>
      </c>
      <c r="C20" s="21">
        <v>2</v>
      </c>
      <c r="D20" s="21">
        <v>5</v>
      </c>
      <c r="E20" s="21">
        <v>7</v>
      </c>
      <c r="F20" s="21">
        <v>7</v>
      </c>
      <c r="G20" s="21">
        <v>10</v>
      </c>
      <c r="H20" s="21">
        <v>6</v>
      </c>
      <c r="I20" s="21">
        <v>12</v>
      </c>
      <c r="J20" s="21">
        <v>7</v>
      </c>
      <c r="K20" s="21">
        <v>6</v>
      </c>
      <c r="L20" s="21">
        <v>6</v>
      </c>
      <c r="M20" s="21">
        <v>3</v>
      </c>
      <c r="N20" s="21">
        <v>2</v>
      </c>
      <c r="O20" s="20">
        <f t="shared" si="0"/>
        <v>73</v>
      </c>
      <c r="Q20" s="86" t="s">
        <v>197</v>
      </c>
      <c r="R20" s="78">
        <v>2</v>
      </c>
      <c r="S20" s="78">
        <v>5</v>
      </c>
      <c r="T20" s="78">
        <v>7</v>
      </c>
      <c r="U20" s="78">
        <v>7</v>
      </c>
      <c r="V20" s="78">
        <v>10</v>
      </c>
      <c r="W20" s="78">
        <v>6</v>
      </c>
      <c r="X20" s="78">
        <v>12</v>
      </c>
      <c r="Y20" s="78">
        <v>7</v>
      </c>
      <c r="Z20" s="78">
        <v>6</v>
      </c>
      <c r="AA20" s="78">
        <v>6</v>
      </c>
      <c r="AB20" s="78">
        <v>3</v>
      </c>
      <c r="AC20" s="78">
        <v>2</v>
      </c>
      <c r="AD20" s="78">
        <v>73</v>
      </c>
    </row>
    <row r="21" spans="2:30" ht="15" customHeight="1">
      <c r="B21" s="55" t="s">
        <v>148</v>
      </c>
      <c r="C21" s="21">
        <v>5</v>
      </c>
      <c r="D21" s="21">
        <v>8</v>
      </c>
      <c r="E21" s="21">
        <v>4</v>
      </c>
      <c r="F21" s="21">
        <v>2</v>
      </c>
      <c r="G21" s="21">
        <v>2</v>
      </c>
      <c r="H21" s="21">
        <v>2</v>
      </c>
      <c r="I21" s="21">
        <v>1</v>
      </c>
      <c r="J21" s="21">
        <v>2</v>
      </c>
      <c r="K21" s="21">
        <v>1</v>
      </c>
      <c r="L21" s="21">
        <v>5</v>
      </c>
      <c r="M21" s="21">
        <v>8</v>
      </c>
      <c r="N21" s="21">
        <v>4</v>
      </c>
      <c r="O21" s="20">
        <f t="shared" si="0"/>
        <v>44</v>
      </c>
      <c r="Q21" s="86" t="s">
        <v>195</v>
      </c>
      <c r="R21" s="78">
        <v>5</v>
      </c>
      <c r="S21" s="78">
        <v>8</v>
      </c>
      <c r="T21" s="78">
        <v>4</v>
      </c>
      <c r="U21" s="78">
        <v>2</v>
      </c>
      <c r="V21" s="78">
        <v>2</v>
      </c>
      <c r="W21" s="78">
        <v>2</v>
      </c>
      <c r="X21" s="78">
        <v>1</v>
      </c>
      <c r="Y21" s="78">
        <v>2</v>
      </c>
      <c r="Z21" s="78">
        <v>1</v>
      </c>
      <c r="AA21" s="78">
        <v>5</v>
      </c>
      <c r="AB21" s="78">
        <v>8</v>
      </c>
      <c r="AC21" s="78">
        <v>4</v>
      </c>
      <c r="AD21" s="78">
        <v>44</v>
      </c>
    </row>
    <row r="22" spans="2:30" ht="15" customHeight="1">
      <c r="B22" s="55" t="s">
        <v>109</v>
      </c>
      <c r="C22" s="21">
        <v>16</v>
      </c>
      <c r="D22" s="21">
        <v>15</v>
      </c>
      <c r="E22" s="21">
        <v>15</v>
      </c>
      <c r="F22" s="21">
        <v>9</v>
      </c>
      <c r="G22" s="21">
        <v>15</v>
      </c>
      <c r="H22" s="21">
        <v>11</v>
      </c>
      <c r="I22" s="21">
        <v>8</v>
      </c>
      <c r="J22" s="21">
        <v>22</v>
      </c>
      <c r="K22" s="21">
        <v>11</v>
      </c>
      <c r="L22" s="21">
        <v>16</v>
      </c>
      <c r="M22" s="21">
        <v>11</v>
      </c>
      <c r="N22" s="21">
        <v>12</v>
      </c>
      <c r="O22" s="20">
        <f t="shared" si="0"/>
        <v>161</v>
      </c>
      <c r="Q22" s="86" t="s">
        <v>205</v>
      </c>
      <c r="R22" s="78">
        <v>2</v>
      </c>
      <c r="S22" s="78">
        <v>10</v>
      </c>
      <c r="T22" s="78">
        <v>9</v>
      </c>
      <c r="U22" s="78">
        <v>2</v>
      </c>
      <c r="V22" s="78">
        <v>5</v>
      </c>
      <c r="W22" s="78">
        <v>4</v>
      </c>
      <c r="X22" s="78">
        <v>4</v>
      </c>
      <c r="Y22" s="78">
        <v>11</v>
      </c>
      <c r="Z22" s="78">
        <v>6</v>
      </c>
      <c r="AA22" s="78">
        <v>8</v>
      </c>
      <c r="AB22" s="78">
        <v>7</v>
      </c>
      <c r="AC22" s="78">
        <v>3</v>
      </c>
      <c r="AD22" s="78">
        <v>71</v>
      </c>
    </row>
    <row r="23" spans="2:30" ht="15" customHeight="1">
      <c r="B23" s="2" t="s">
        <v>13</v>
      </c>
      <c r="C23" s="20">
        <f>SUM(C9:C22)</f>
        <v>634</v>
      </c>
      <c r="D23" s="20">
        <f t="shared" ref="D23:O23" si="1">SUM(D9:D22)</f>
        <v>700</v>
      </c>
      <c r="E23" s="20">
        <f t="shared" si="1"/>
        <v>700</v>
      </c>
      <c r="F23" s="20">
        <f t="shared" si="1"/>
        <v>570</v>
      </c>
      <c r="G23" s="20">
        <f t="shared" si="1"/>
        <v>590</v>
      </c>
      <c r="H23" s="20">
        <f t="shared" si="1"/>
        <v>606</v>
      </c>
      <c r="I23" s="20">
        <f t="shared" si="1"/>
        <v>609</v>
      </c>
      <c r="J23" s="20">
        <f t="shared" si="1"/>
        <v>628</v>
      </c>
      <c r="K23" s="20">
        <f t="shared" si="1"/>
        <v>614</v>
      </c>
      <c r="L23" s="20">
        <f t="shared" si="1"/>
        <v>649</v>
      </c>
      <c r="M23" s="20">
        <f t="shared" si="1"/>
        <v>649</v>
      </c>
      <c r="N23" s="20">
        <f t="shared" si="1"/>
        <v>675</v>
      </c>
      <c r="O23" s="20">
        <f t="shared" si="1"/>
        <v>7624</v>
      </c>
      <c r="Q23" s="86" t="s">
        <v>145</v>
      </c>
      <c r="R23" s="78">
        <v>9</v>
      </c>
      <c r="S23" s="78">
        <v>3</v>
      </c>
      <c r="T23" s="78">
        <v>3</v>
      </c>
      <c r="U23" s="78">
        <v>2</v>
      </c>
      <c r="W23" s="78">
        <v>2</v>
      </c>
      <c r="X23" s="78">
        <v>1</v>
      </c>
      <c r="AA23" s="78">
        <v>3</v>
      </c>
      <c r="AB23" s="78">
        <v>3</v>
      </c>
      <c r="AC23" s="78">
        <v>8</v>
      </c>
      <c r="AD23" s="78">
        <v>34</v>
      </c>
    </row>
    <row r="24" spans="2:30" ht="25.5" customHeight="1">
      <c r="M24" s="39"/>
      <c r="N24" s="39"/>
      <c r="O24" s="40"/>
      <c r="Q24" s="86" t="s">
        <v>146</v>
      </c>
      <c r="U24" s="78">
        <v>2</v>
      </c>
      <c r="V24" s="78">
        <v>6</v>
      </c>
      <c r="W24" s="78">
        <v>2</v>
      </c>
      <c r="Y24" s="78">
        <v>7</v>
      </c>
      <c r="AD24" s="78">
        <v>17</v>
      </c>
    </row>
    <row r="25" spans="2:30" ht="12.75" customHeight="1">
      <c r="B25" s="129" t="s">
        <v>123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Q25" s="86" t="s">
        <v>140</v>
      </c>
      <c r="R25" s="78">
        <v>2</v>
      </c>
      <c r="T25" s="78">
        <v>1</v>
      </c>
      <c r="U25" s="78">
        <v>1</v>
      </c>
      <c r="V25" s="78">
        <v>3</v>
      </c>
      <c r="X25" s="78">
        <v>1</v>
      </c>
      <c r="Y25" s="78">
        <v>1</v>
      </c>
      <c r="Z25" s="78">
        <v>2</v>
      </c>
      <c r="AB25" s="78">
        <v>1</v>
      </c>
      <c r="AD25" s="78">
        <v>12</v>
      </c>
    </row>
    <row r="26" spans="2:30" ht="15" customHeight="1">
      <c r="B26" s="139" t="s">
        <v>210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9"/>
      <c r="Q26" s="86" t="s">
        <v>142</v>
      </c>
      <c r="U26" s="78">
        <v>2</v>
      </c>
      <c r="W26" s="78">
        <v>1</v>
      </c>
      <c r="X26" s="78">
        <v>1</v>
      </c>
      <c r="Y26" s="78">
        <v>1</v>
      </c>
      <c r="Z26" s="78">
        <v>2</v>
      </c>
      <c r="AA26" s="78">
        <v>2</v>
      </c>
      <c r="AD26" s="78">
        <v>9</v>
      </c>
    </row>
    <row r="27" spans="2:30" ht="31.5" customHeight="1">
      <c r="B27" s="128" t="s">
        <v>211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51"/>
      <c r="Q27" s="86" t="s">
        <v>139</v>
      </c>
      <c r="R27" s="78">
        <v>1</v>
      </c>
      <c r="Y27" s="78">
        <v>1</v>
      </c>
      <c r="Z27" s="78">
        <v>1</v>
      </c>
      <c r="AA27" s="78">
        <v>3</v>
      </c>
      <c r="AC27" s="78">
        <v>1</v>
      </c>
      <c r="AD27" s="78">
        <v>7</v>
      </c>
    </row>
    <row r="28" spans="2:30" ht="15" customHeight="1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86" t="s">
        <v>143</v>
      </c>
      <c r="T28" s="78">
        <v>2</v>
      </c>
      <c r="W28" s="78">
        <v>1</v>
      </c>
      <c r="X28" s="78">
        <v>1</v>
      </c>
      <c r="AD28" s="78">
        <v>4</v>
      </c>
    </row>
    <row r="29" spans="2:30" ht="15" customHeight="1">
      <c r="Q29" s="86" t="s">
        <v>196</v>
      </c>
      <c r="S29" s="78">
        <v>2</v>
      </c>
      <c r="AD29" s="78">
        <v>2</v>
      </c>
    </row>
    <row r="30" spans="2:30" ht="15" customHeight="1">
      <c r="Q30" s="86" t="s">
        <v>141</v>
      </c>
      <c r="R30" s="78">
        <v>2</v>
      </c>
      <c r="AD30" s="78">
        <v>2</v>
      </c>
    </row>
    <row r="31" spans="2:30" ht="15" customHeight="1">
      <c r="Q31" s="86" t="s">
        <v>144</v>
      </c>
      <c r="V31" s="78">
        <v>1</v>
      </c>
      <c r="Y31" s="78">
        <v>1</v>
      </c>
      <c r="AD31" s="78">
        <v>2</v>
      </c>
    </row>
    <row r="32" spans="2:30" ht="15" customHeight="1">
      <c r="Q32" s="86" t="s">
        <v>199</v>
      </c>
      <c r="W32" s="78">
        <v>1</v>
      </c>
      <c r="AD32" s="78">
        <v>1</v>
      </c>
    </row>
    <row r="33" spans="17:30" ht="15" customHeight="1">
      <c r="Q33" s="87" t="s">
        <v>158</v>
      </c>
      <c r="R33" s="84">
        <v>634</v>
      </c>
      <c r="S33" s="84">
        <v>700</v>
      </c>
      <c r="T33" s="84">
        <v>700</v>
      </c>
      <c r="U33" s="84">
        <v>570</v>
      </c>
      <c r="V33" s="84">
        <v>590</v>
      </c>
      <c r="W33" s="84">
        <v>606</v>
      </c>
      <c r="X33" s="84">
        <v>609</v>
      </c>
      <c r="Y33" s="84">
        <v>628</v>
      </c>
      <c r="Z33" s="84">
        <v>614</v>
      </c>
      <c r="AA33" s="84">
        <v>649</v>
      </c>
      <c r="AB33" s="84">
        <v>649</v>
      </c>
      <c r="AC33" s="84">
        <v>675</v>
      </c>
      <c r="AD33" s="84">
        <v>7624</v>
      </c>
    </row>
  </sheetData>
  <sortState xmlns:xlrd2="http://schemas.microsoft.com/office/spreadsheetml/2017/richdata2" ref="Q9:AD35">
    <sortCondition descending="1" ref="AD9:AD35"/>
  </sortState>
  <mergeCells count="7">
    <mergeCell ref="B26:O26"/>
    <mergeCell ref="B27:O27"/>
    <mergeCell ref="B1:O1"/>
    <mergeCell ref="B7:B8"/>
    <mergeCell ref="C7:N7"/>
    <mergeCell ref="O7:O8"/>
    <mergeCell ref="B25:O25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P37"/>
  <sheetViews>
    <sheetView showGridLines="0" workbookViewId="0">
      <selection activeCell="B8" sqref="B8:H34"/>
    </sheetView>
  </sheetViews>
  <sheetFormatPr baseColWidth="10" defaultColWidth="11.5" defaultRowHeight="13"/>
  <cols>
    <col min="1" max="1" width="3.5" style="24" customWidth="1"/>
    <col min="2" max="2" width="22.5" style="24" customWidth="1"/>
    <col min="3" max="3" width="18.1640625" style="24" customWidth="1"/>
    <col min="4" max="4" width="15.5" style="24" customWidth="1"/>
    <col min="5" max="5" width="15.33203125" style="24" customWidth="1"/>
    <col min="6" max="7" width="15.5" style="24" customWidth="1"/>
    <col min="8" max="8" width="12.33203125" style="24" customWidth="1"/>
    <col min="9" max="9" width="11.5" style="24"/>
    <col min="10" max="16" width="11.5" style="78"/>
    <col min="17" max="16384" width="11.5" style="24"/>
  </cols>
  <sheetData>
    <row r="1" spans="2:16">
      <c r="B1" s="1"/>
    </row>
    <row r="2" spans="2:16">
      <c r="B2" s="1" t="s">
        <v>223</v>
      </c>
      <c r="C2" s="1"/>
      <c r="D2" s="1"/>
      <c r="E2" s="1"/>
    </row>
    <row r="3" spans="2:16">
      <c r="B3" s="1" t="s">
        <v>153</v>
      </c>
      <c r="C3" s="1"/>
      <c r="D3" s="1"/>
      <c r="E3" s="1"/>
    </row>
    <row r="4" spans="2:16">
      <c r="B4" s="1"/>
      <c r="C4" s="1"/>
      <c r="D4" s="1"/>
      <c r="E4" s="1"/>
    </row>
    <row r="5" spans="2:16">
      <c r="B5" s="133" t="s">
        <v>72</v>
      </c>
      <c r="C5" s="130" t="s">
        <v>222</v>
      </c>
      <c r="D5" s="130"/>
      <c r="E5" s="130"/>
      <c r="F5" s="130"/>
      <c r="G5" s="130"/>
      <c r="H5" s="34"/>
    </row>
    <row r="6" spans="2:16" ht="15" customHeight="1">
      <c r="B6" s="134"/>
      <c r="C6" s="16" t="s">
        <v>55</v>
      </c>
      <c r="D6" s="16" t="s">
        <v>64</v>
      </c>
      <c r="E6" s="16" t="s">
        <v>65</v>
      </c>
      <c r="F6" s="16" t="s">
        <v>66</v>
      </c>
      <c r="G6" s="16" t="s">
        <v>59</v>
      </c>
      <c r="H6" s="17" t="s">
        <v>13</v>
      </c>
      <c r="J6" s="84" t="s">
        <v>157</v>
      </c>
      <c r="K6" s="84" t="s">
        <v>221</v>
      </c>
      <c r="L6" s="84" t="s">
        <v>217</v>
      </c>
      <c r="M6" s="84" t="s">
        <v>218</v>
      </c>
      <c r="N6" s="84" t="s">
        <v>219</v>
      </c>
      <c r="O6" s="84" t="s">
        <v>220</v>
      </c>
      <c r="P6" s="84" t="s">
        <v>158</v>
      </c>
    </row>
    <row r="7" spans="2:16" ht="15" customHeight="1">
      <c r="B7" s="32" t="s">
        <v>74</v>
      </c>
      <c r="C7" s="21">
        <v>57</v>
      </c>
      <c r="D7" s="21">
        <v>61</v>
      </c>
      <c r="E7" s="21">
        <v>115</v>
      </c>
      <c r="F7" s="21">
        <v>61</v>
      </c>
      <c r="G7" s="21">
        <v>96</v>
      </c>
      <c r="H7" s="20">
        <f>SUM(C7:G7)</f>
        <v>390</v>
      </c>
      <c r="J7" s="86" t="s">
        <v>160</v>
      </c>
      <c r="K7" s="78">
        <v>57</v>
      </c>
      <c r="L7" s="78">
        <v>61</v>
      </c>
      <c r="M7" s="78">
        <v>115</v>
      </c>
      <c r="N7" s="78">
        <v>61</v>
      </c>
      <c r="O7" s="78">
        <v>96</v>
      </c>
      <c r="P7" s="78">
        <v>390</v>
      </c>
    </row>
    <row r="8" spans="2:16" ht="15" customHeight="1">
      <c r="B8" s="32" t="s">
        <v>75</v>
      </c>
      <c r="C8" s="21">
        <v>36</v>
      </c>
      <c r="D8" s="21">
        <v>67</v>
      </c>
      <c r="E8" s="21">
        <v>118</v>
      </c>
      <c r="F8" s="21">
        <v>48</v>
      </c>
      <c r="G8" s="21">
        <v>185</v>
      </c>
      <c r="H8" s="20">
        <f t="shared" ref="H8:H33" si="0">SUM(C8:G8)</f>
        <v>454</v>
      </c>
      <c r="J8" s="86" t="s">
        <v>170</v>
      </c>
      <c r="K8" s="78">
        <v>36</v>
      </c>
      <c r="L8" s="78">
        <v>67</v>
      </c>
      <c r="M8" s="78">
        <v>118</v>
      </c>
      <c r="N8" s="78">
        <v>48</v>
      </c>
      <c r="O8" s="78">
        <v>185</v>
      </c>
      <c r="P8" s="78">
        <v>454</v>
      </c>
    </row>
    <row r="9" spans="2:16" ht="15" customHeight="1">
      <c r="B9" s="32" t="s">
        <v>76</v>
      </c>
      <c r="C9" s="21">
        <v>3</v>
      </c>
      <c r="D9" s="21">
        <v>1</v>
      </c>
      <c r="E9" s="21">
        <v>89</v>
      </c>
      <c r="F9" s="21">
        <v>182</v>
      </c>
      <c r="G9" s="21">
        <v>12</v>
      </c>
      <c r="H9" s="20">
        <f t="shared" si="0"/>
        <v>287</v>
      </c>
      <c r="J9" s="86" t="s">
        <v>174</v>
      </c>
      <c r="K9" s="78">
        <v>3</v>
      </c>
      <c r="L9" s="78">
        <v>1</v>
      </c>
      <c r="M9" s="78">
        <v>89</v>
      </c>
      <c r="N9" s="78">
        <v>182</v>
      </c>
      <c r="O9" s="78">
        <v>12</v>
      </c>
      <c r="P9" s="78">
        <v>287</v>
      </c>
    </row>
    <row r="10" spans="2:16" ht="15" customHeight="1">
      <c r="B10" s="32" t="s">
        <v>77</v>
      </c>
      <c r="C10" s="21">
        <v>5</v>
      </c>
      <c r="D10" s="21">
        <v>1</v>
      </c>
      <c r="E10" s="21">
        <v>37</v>
      </c>
      <c r="F10" s="21">
        <v>1</v>
      </c>
      <c r="G10" s="21">
        <v>12</v>
      </c>
      <c r="H10" s="20">
        <f t="shared" si="0"/>
        <v>56</v>
      </c>
      <c r="J10" s="86" t="s">
        <v>184</v>
      </c>
      <c r="K10" s="78">
        <v>5</v>
      </c>
      <c r="L10" s="78">
        <v>1</v>
      </c>
      <c r="M10" s="78">
        <v>37</v>
      </c>
      <c r="N10" s="78">
        <v>1</v>
      </c>
      <c r="O10" s="78">
        <v>12</v>
      </c>
      <c r="P10" s="78">
        <v>56</v>
      </c>
    </row>
    <row r="11" spans="2:16" ht="15" customHeight="1">
      <c r="B11" s="32" t="s">
        <v>78</v>
      </c>
      <c r="C11" s="21">
        <v>118</v>
      </c>
      <c r="D11" s="21">
        <v>258</v>
      </c>
      <c r="E11" s="21">
        <v>307</v>
      </c>
      <c r="F11" s="21">
        <v>127</v>
      </c>
      <c r="G11" s="21">
        <v>168</v>
      </c>
      <c r="H11" s="20">
        <f t="shared" si="0"/>
        <v>978</v>
      </c>
      <c r="J11" s="86" t="s">
        <v>173</v>
      </c>
      <c r="K11" s="78">
        <v>118</v>
      </c>
      <c r="L11" s="78">
        <v>258</v>
      </c>
      <c r="M11" s="78">
        <v>307</v>
      </c>
      <c r="N11" s="78">
        <v>127</v>
      </c>
      <c r="O11" s="78">
        <v>168</v>
      </c>
      <c r="P11" s="78">
        <v>978</v>
      </c>
    </row>
    <row r="12" spans="2:16" ht="15" customHeight="1">
      <c r="B12" s="32" t="s">
        <v>79</v>
      </c>
      <c r="C12" s="21">
        <v>31</v>
      </c>
      <c r="D12" s="21">
        <v>65</v>
      </c>
      <c r="E12" s="21">
        <v>82</v>
      </c>
      <c r="F12" s="21">
        <v>165</v>
      </c>
      <c r="G12" s="21">
        <v>27</v>
      </c>
      <c r="H12" s="20">
        <f t="shared" si="0"/>
        <v>370</v>
      </c>
      <c r="J12" s="86" t="s">
        <v>159</v>
      </c>
      <c r="K12" s="78">
        <v>31</v>
      </c>
      <c r="L12" s="78">
        <v>65</v>
      </c>
      <c r="M12" s="78">
        <v>82</v>
      </c>
      <c r="N12" s="78">
        <v>165</v>
      </c>
      <c r="O12" s="78">
        <v>27</v>
      </c>
      <c r="P12" s="78">
        <v>370</v>
      </c>
    </row>
    <row r="13" spans="2:16" ht="15" customHeight="1">
      <c r="B13" s="32" t="s">
        <v>80</v>
      </c>
      <c r="C13" s="21">
        <v>26</v>
      </c>
      <c r="D13" s="21">
        <v>16</v>
      </c>
      <c r="E13" s="21">
        <v>30</v>
      </c>
      <c r="F13" s="21">
        <v>5</v>
      </c>
      <c r="G13" s="21">
        <v>0</v>
      </c>
      <c r="H13" s="20">
        <f t="shared" si="0"/>
        <v>77</v>
      </c>
      <c r="J13" s="86" t="s">
        <v>164</v>
      </c>
      <c r="K13" s="78">
        <v>26</v>
      </c>
      <c r="L13" s="78">
        <v>16</v>
      </c>
      <c r="M13" s="78">
        <v>30</v>
      </c>
      <c r="N13" s="78">
        <v>5</v>
      </c>
      <c r="P13" s="78">
        <v>77</v>
      </c>
    </row>
    <row r="14" spans="2:16" ht="15" customHeight="1">
      <c r="B14" s="32" t="s">
        <v>81</v>
      </c>
      <c r="C14" s="21">
        <v>3</v>
      </c>
      <c r="D14" s="21">
        <v>12</v>
      </c>
      <c r="E14" s="21">
        <v>99</v>
      </c>
      <c r="F14" s="21">
        <v>47</v>
      </c>
      <c r="G14" s="21">
        <v>51</v>
      </c>
      <c r="H14" s="20">
        <f t="shared" si="0"/>
        <v>212</v>
      </c>
      <c r="J14" s="86" t="s">
        <v>162</v>
      </c>
      <c r="K14" s="78">
        <v>3</v>
      </c>
      <c r="L14" s="78">
        <v>12</v>
      </c>
      <c r="M14" s="78">
        <v>99</v>
      </c>
      <c r="N14" s="78">
        <v>47</v>
      </c>
      <c r="O14" s="78">
        <v>51</v>
      </c>
      <c r="P14" s="78">
        <v>212</v>
      </c>
    </row>
    <row r="15" spans="2:16" ht="15" customHeight="1">
      <c r="B15" s="32" t="s">
        <v>82</v>
      </c>
      <c r="C15" s="21">
        <v>0</v>
      </c>
      <c r="D15" s="21">
        <v>3</v>
      </c>
      <c r="E15" s="21">
        <v>12</v>
      </c>
      <c r="F15" s="21">
        <v>2</v>
      </c>
      <c r="G15" s="21">
        <v>70</v>
      </c>
      <c r="H15" s="20">
        <f t="shared" si="0"/>
        <v>87</v>
      </c>
      <c r="J15" s="86" t="s">
        <v>169</v>
      </c>
      <c r="L15" s="78">
        <v>3</v>
      </c>
      <c r="M15" s="78">
        <v>12</v>
      </c>
      <c r="N15" s="78">
        <v>2</v>
      </c>
      <c r="O15" s="78">
        <v>70</v>
      </c>
      <c r="P15" s="78">
        <v>87</v>
      </c>
    </row>
    <row r="16" spans="2:16" ht="15" customHeight="1">
      <c r="B16" s="32" t="s">
        <v>85</v>
      </c>
      <c r="C16" s="21">
        <v>7</v>
      </c>
      <c r="D16" s="21">
        <v>0</v>
      </c>
      <c r="E16" s="21">
        <v>0</v>
      </c>
      <c r="F16" s="21">
        <v>0</v>
      </c>
      <c r="G16" s="21">
        <v>0</v>
      </c>
      <c r="H16" s="20">
        <f t="shared" si="0"/>
        <v>7</v>
      </c>
      <c r="J16" s="86" t="s">
        <v>168</v>
      </c>
      <c r="K16" s="78">
        <v>7</v>
      </c>
      <c r="P16" s="78">
        <v>7</v>
      </c>
    </row>
    <row r="17" spans="2:16" ht="15" customHeight="1">
      <c r="B17" s="32" t="s">
        <v>83</v>
      </c>
      <c r="C17" s="21">
        <v>9</v>
      </c>
      <c r="D17" s="21">
        <v>39</v>
      </c>
      <c r="E17" s="21">
        <v>100</v>
      </c>
      <c r="F17" s="21">
        <v>36</v>
      </c>
      <c r="G17" s="21">
        <v>31</v>
      </c>
      <c r="H17" s="20">
        <f t="shared" si="0"/>
        <v>215</v>
      </c>
      <c r="J17" s="86" t="s">
        <v>165</v>
      </c>
      <c r="K17" s="78">
        <v>9</v>
      </c>
      <c r="L17" s="78">
        <v>39</v>
      </c>
      <c r="M17" s="78">
        <v>100</v>
      </c>
      <c r="N17" s="78">
        <v>36</v>
      </c>
      <c r="O17" s="78">
        <v>31</v>
      </c>
      <c r="P17" s="78">
        <v>215</v>
      </c>
    </row>
    <row r="18" spans="2:16" ht="15" customHeight="1">
      <c r="B18" s="32" t="s">
        <v>84</v>
      </c>
      <c r="C18" s="21">
        <v>0</v>
      </c>
      <c r="D18" s="21">
        <v>1</v>
      </c>
      <c r="E18" s="21">
        <v>12</v>
      </c>
      <c r="F18" s="21">
        <v>27</v>
      </c>
      <c r="G18" s="21">
        <v>0</v>
      </c>
      <c r="H18" s="20">
        <f t="shared" si="0"/>
        <v>40</v>
      </c>
      <c r="J18" s="86" t="s">
        <v>172</v>
      </c>
      <c r="L18" s="78">
        <v>1</v>
      </c>
      <c r="M18" s="78">
        <v>12</v>
      </c>
      <c r="N18" s="78">
        <v>27</v>
      </c>
      <c r="P18" s="78">
        <v>40</v>
      </c>
    </row>
    <row r="19" spans="2:16" ht="15" customHeight="1">
      <c r="B19" s="32" t="s">
        <v>86</v>
      </c>
      <c r="C19" s="21">
        <v>126</v>
      </c>
      <c r="D19" s="21">
        <v>87</v>
      </c>
      <c r="E19" s="21">
        <v>288</v>
      </c>
      <c r="F19" s="21">
        <v>152</v>
      </c>
      <c r="G19" s="21">
        <v>167</v>
      </c>
      <c r="H19" s="20">
        <f t="shared" si="0"/>
        <v>820</v>
      </c>
      <c r="J19" s="86" t="s">
        <v>180</v>
      </c>
      <c r="K19" s="78">
        <v>126</v>
      </c>
      <c r="L19" s="78">
        <v>87</v>
      </c>
      <c r="M19" s="78">
        <v>288</v>
      </c>
      <c r="N19" s="78">
        <v>152</v>
      </c>
      <c r="O19" s="78">
        <v>167</v>
      </c>
      <c r="P19" s="78">
        <v>820</v>
      </c>
    </row>
    <row r="20" spans="2:16" ht="15" customHeight="1">
      <c r="B20" s="32" t="s">
        <v>87</v>
      </c>
      <c r="C20" s="21">
        <v>57</v>
      </c>
      <c r="D20" s="21">
        <v>136</v>
      </c>
      <c r="E20" s="21">
        <v>38</v>
      </c>
      <c r="F20" s="21">
        <v>112</v>
      </c>
      <c r="G20" s="21">
        <v>243</v>
      </c>
      <c r="H20" s="20">
        <f t="shared" si="0"/>
        <v>586</v>
      </c>
      <c r="J20" s="86" t="s">
        <v>185</v>
      </c>
      <c r="K20" s="78">
        <v>57</v>
      </c>
      <c r="L20" s="78">
        <v>136</v>
      </c>
      <c r="M20" s="78">
        <v>38</v>
      </c>
      <c r="N20" s="78">
        <v>112</v>
      </c>
      <c r="O20" s="78">
        <v>243</v>
      </c>
      <c r="P20" s="78">
        <v>586</v>
      </c>
    </row>
    <row r="21" spans="2:16" ht="15" customHeight="1">
      <c r="B21" s="32" t="s">
        <v>88</v>
      </c>
      <c r="C21" s="21">
        <v>24</v>
      </c>
      <c r="D21" s="21">
        <v>116</v>
      </c>
      <c r="E21" s="21">
        <v>195</v>
      </c>
      <c r="F21" s="21">
        <v>137</v>
      </c>
      <c r="G21" s="21">
        <v>575</v>
      </c>
      <c r="H21" s="20">
        <f t="shared" si="0"/>
        <v>1047</v>
      </c>
      <c r="J21" s="86" t="s">
        <v>181</v>
      </c>
      <c r="K21" s="78">
        <v>24</v>
      </c>
      <c r="L21" s="78">
        <v>116</v>
      </c>
      <c r="M21" s="78">
        <v>195</v>
      </c>
      <c r="N21" s="78">
        <v>137</v>
      </c>
      <c r="O21" s="78">
        <v>575</v>
      </c>
      <c r="P21" s="78">
        <v>1047</v>
      </c>
    </row>
    <row r="22" spans="2:16" ht="15" customHeight="1">
      <c r="B22" s="32" t="s">
        <v>90</v>
      </c>
      <c r="C22" s="21">
        <v>74</v>
      </c>
      <c r="D22" s="21">
        <v>13</v>
      </c>
      <c r="E22" s="21">
        <v>25</v>
      </c>
      <c r="F22" s="21">
        <v>6</v>
      </c>
      <c r="G22" s="21">
        <v>0</v>
      </c>
      <c r="H22" s="20">
        <f t="shared" si="0"/>
        <v>118</v>
      </c>
      <c r="J22" s="86" t="s">
        <v>183</v>
      </c>
      <c r="K22" s="78">
        <v>74</v>
      </c>
      <c r="L22" s="78">
        <v>13</v>
      </c>
      <c r="M22" s="78">
        <v>25</v>
      </c>
      <c r="N22" s="78">
        <v>6</v>
      </c>
      <c r="P22" s="78">
        <v>118</v>
      </c>
    </row>
    <row r="23" spans="2:16" ht="15" customHeight="1">
      <c r="B23" s="32" t="s">
        <v>89</v>
      </c>
      <c r="C23" s="21">
        <v>12</v>
      </c>
      <c r="D23" s="21">
        <v>13</v>
      </c>
      <c r="E23" s="21">
        <v>65</v>
      </c>
      <c r="F23" s="21">
        <v>60</v>
      </c>
      <c r="G23" s="21">
        <v>109</v>
      </c>
      <c r="H23" s="20">
        <f t="shared" si="0"/>
        <v>259</v>
      </c>
      <c r="J23" s="86" t="s">
        <v>171</v>
      </c>
      <c r="K23" s="78">
        <v>12</v>
      </c>
      <c r="L23" s="78">
        <v>13</v>
      </c>
      <c r="M23" s="78">
        <v>65</v>
      </c>
      <c r="N23" s="78">
        <v>60</v>
      </c>
      <c r="O23" s="78">
        <v>109</v>
      </c>
      <c r="P23" s="78">
        <v>259</v>
      </c>
    </row>
    <row r="24" spans="2:16" ht="15" customHeight="1">
      <c r="B24" s="32" t="s">
        <v>91</v>
      </c>
      <c r="C24" s="21">
        <v>35</v>
      </c>
      <c r="D24" s="21">
        <v>81</v>
      </c>
      <c r="E24" s="21">
        <v>197</v>
      </c>
      <c r="F24" s="21">
        <v>97</v>
      </c>
      <c r="G24" s="21">
        <v>180</v>
      </c>
      <c r="H24" s="20">
        <f t="shared" si="0"/>
        <v>590</v>
      </c>
      <c r="J24" s="86" t="s">
        <v>182</v>
      </c>
      <c r="K24" s="78">
        <v>35</v>
      </c>
      <c r="L24" s="78">
        <v>81</v>
      </c>
      <c r="M24" s="78">
        <v>197</v>
      </c>
      <c r="N24" s="78">
        <v>97</v>
      </c>
      <c r="O24" s="78">
        <v>180</v>
      </c>
      <c r="P24" s="78">
        <v>590</v>
      </c>
    </row>
    <row r="25" spans="2:16" ht="15" customHeight="1">
      <c r="B25" s="32" t="s">
        <v>92</v>
      </c>
      <c r="C25" s="21">
        <v>6</v>
      </c>
      <c r="D25" s="21">
        <v>27</v>
      </c>
      <c r="E25" s="21">
        <v>48</v>
      </c>
      <c r="F25" s="21">
        <v>42</v>
      </c>
      <c r="G25" s="21">
        <v>186</v>
      </c>
      <c r="H25" s="20">
        <f t="shared" si="0"/>
        <v>309</v>
      </c>
      <c r="J25" s="86" t="s">
        <v>166</v>
      </c>
      <c r="K25" s="78">
        <v>6</v>
      </c>
      <c r="L25" s="78">
        <v>27</v>
      </c>
      <c r="M25" s="78">
        <v>48</v>
      </c>
      <c r="N25" s="78">
        <v>42</v>
      </c>
      <c r="O25" s="78">
        <v>186</v>
      </c>
      <c r="P25" s="78">
        <v>309</v>
      </c>
    </row>
    <row r="26" spans="2:16" ht="15" customHeight="1">
      <c r="B26" s="32" t="s">
        <v>93</v>
      </c>
      <c r="C26" s="21">
        <v>0</v>
      </c>
      <c r="D26" s="21">
        <v>0</v>
      </c>
      <c r="E26" s="21">
        <v>0</v>
      </c>
      <c r="F26" s="21">
        <v>0</v>
      </c>
      <c r="G26" s="21">
        <v>14</v>
      </c>
      <c r="H26" s="20">
        <f t="shared" si="0"/>
        <v>14</v>
      </c>
      <c r="J26" s="86" t="s">
        <v>167</v>
      </c>
      <c r="O26" s="78">
        <v>14</v>
      </c>
      <c r="P26" s="78">
        <v>14</v>
      </c>
    </row>
    <row r="27" spans="2:16" ht="15" customHeight="1">
      <c r="B27" s="32" t="s">
        <v>95</v>
      </c>
      <c r="C27" s="21">
        <v>92</v>
      </c>
      <c r="D27" s="21">
        <v>15</v>
      </c>
      <c r="E27" s="21">
        <v>41</v>
      </c>
      <c r="F27" s="21">
        <v>6</v>
      </c>
      <c r="G27" s="21">
        <v>4</v>
      </c>
      <c r="H27" s="20">
        <f t="shared" si="0"/>
        <v>158</v>
      </c>
      <c r="J27" s="86" t="s">
        <v>175</v>
      </c>
      <c r="K27" s="78">
        <v>92</v>
      </c>
      <c r="L27" s="78">
        <v>15</v>
      </c>
      <c r="M27" s="78">
        <v>41</v>
      </c>
      <c r="N27" s="78">
        <v>6</v>
      </c>
      <c r="O27" s="78">
        <v>4</v>
      </c>
      <c r="P27" s="78">
        <v>158</v>
      </c>
    </row>
    <row r="28" spans="2:16" ht="15" customHeight="1">
      <c r="B28" s="32" t="s">
        <v>94</v>
      </c>
      <c r="C28" s="21">
        <v>0</v>
      </c>
      <c r="D28" s="21">
        <v>5</v>
      </c>
      <c r="E28" s="21">
        <v>51</v>
      </c>
      <c r="F28" s="21">
        <v>7</v>
      </c>
      <c r="G28" s="21">
        <v>13</v>
      </c>
      <c r="H28" s="20">
        <f t="shared" si="0"/>
        <v>76</v>
      </c>
      <c r="J28" s="86" t="s">
        <v>161</v>
      </c>
      <c r="L28" s="78">
        <v>5</v>
      </c>
      <c r="M28" s="78">
        <v>51</v>
      </c>
      <c r="N28" s="78">
        <v>7</v>
      </c>
      <c r="O28" s="78">
        <v>13</v>
      </c>
      <c r="P28" s="78">
        <v>76</v>
      </c>
    </row>
    <row r="29" spans="2:16" ht="15" customHeight="1">
      <c r="B29" s="32" t="s">
        <v>155</v>
      </c>
      <c r="C29" s="21">
        <v>7</v>
      </c>
      <c r="D29" s="21">
        <v>0</v>
      </c>
      <c r="E29" s="21">
        <v>0</v>
      </c>
      <c r="F29" s="21">
        <v>0</v>
      </c>
      <c r="G29" s="21">
        <v>0</v>
      </c>
      <c r="H29" s="20">
        <f t="shared" si="0"/>
        <v>7</v>
      </c>
      <c r="J29" s="86" t="s">
        <v>179</v>
      </c>
      <c r="K29" s="78">
        <v>7</v>
      </c>
      <c r="P29" s="78">
        <v>7</v>
      </c>
    </row>
    <row r="30" spans="2:16" ht="15" customHeight="1">
      <c r="B30" s="32" t="s">
        <v>96</v>
      </c>
      <c r="C30" s="21">
        <v>54</v>
      </c>
      <c r="D30" s="21">
        <v>10</v>
      </c>
      <c r="E30" s="21">
        <v>3</v>
      </c>
      <c r="F30" s="21">
        <v>0</v>
      </c>
      <c r="G30" s="21">
        <v>0</v>
      </c>
      <c r="H30" s="20">
        <f t="shared" si="0"/>
        <v>67</v>
      </c>
      <c r="J30" s="86" t="s">
        <v>163</v>
      </c>
      <c r="K30" s="78">
        <v>54</v>
      </c>
      <c r="L30" s="78">
        <v>10</v>
      </c>
      <c r="M30" s="78">
        <v>3</v>
      </c>
      <c r="P30" s="78">
        <v>67</v>
      </c>
    </row>
    <row r="31" spans="2:16" ht="15" customHeight="1">
      <c r="B31" s="32" t="s">
        <v>121</v>
      </c>
      <c r="C31" s="21">
        <v>5</v>
      </c>
      <c r="D31" s="21">
        <v>7</v>
      </c>
      <c r="E31" s="21">
        <v>3</v>
      </c>
      <c r="F31" s="21">
        <v>0</v>
      </c>
      <c r="G31" s="21">
        <v>0</v>
      </c>
      <c r="H31" s="20">
        <f t="shared" si="0"/>
        <v>15</v>
      </c>
      <c r="J31" s="86" t="s">
        <v>176</v>
      </c>
      <c r="K31" s="78">
        <v>5</v>
      </c>
      <c r="L31" s="78">
        <v>7</v>
      </c>
      <c r="M31" s="78">
        <v>3</v>
      </c>
      <c r="P31" s="78">
        <v>15</v>
      </c>
    </row>
    <row r="32" spans="2:16" ht="15" customHeight="1">
      <c r="B32" s="32" t="s">
        <v>97</v>
      </c>
      <c r="C32" s="21">
        <v>190</v>
      </c>
      <c r="D32" s="21">
        <v>63</v>
      </c>
      <c r="E32" s="21">
        <v>60</v>
      </c>
      <c r="F32" s="21">
        <v>19</v>
      </c>
      <c r="G32" s="21">
        <v>17</v>
      </c>
      <c r="H32" s="20">
        <f t="shared" si="0"/>
        <v>349</v>
      </c>
      <c r="J32" s="86" t="s">
        <v>178</v>
      </c>
      <c r="K32" s="78">
        <v>190</v>
      </c>
      <c r="L32" s="78">
        <v>63</v>
      </c>
      <c r="M32" s="78">
        <v>60</v>
      </c>
      <c r="N32" s="78">
        <v>19</v>
      </c>
      <c r="O32" s="78">
        <v>17</v>
      </c>
      <c r="P32" s="78">
        <v>349</v>
      </c>
    </row>
    <row r="33" spans="2:16" ht="14">
      <c r="B33" s="32" t="s">
        <v>98</v>
      </c>
      <c r="C33" s="21">
        <v>8</v>
      </c>
      <c r="D33" s="21">
        <v>19</v>
      </c>
      <c r="E33" s="21">
        <v>9</v>
      </c>
      <c r="F33" s="21">
        <v>0</v>
      </c>
      <c r="G33" s="21">
        <v>0</v>
      </c>
      <c r="H33" s="20">
        <f t="shared" si="0"/>
        <v>36</v>
      </c>
      <c r="J33" s="86" t="s">
        <v>177</v>
      </c>
      <c r="K33" s="78">
        <v>8</v>
      </c>
      <c r="L33" s="78">
        <v>19</v>
      </c>
      <c r="M33" s="78">
        <v>9</v>
      </c>
      <c r="P33" s="78">
        <v>36</v>
      </c>
    </row>
    <row r="34" spans="2:16" ht="15">
      <c r="B34" s="2" t="s">
        <v>13</v>
      </c>
      <c r="C34" s="20">
        <f>SUM(C7:C33)</f>
        <v>985</v>
      </c>
      <c r="D34" s="20">
        <f t="shared" ref="D34:H34" si="1">SUM(D7:D33)</f>
        <v>1116</v>
      </c>
      <c r="E34" s="20">
        <f t="shared" si="1"/>
        <v>2024</v>
      </c>
      <c r="F34" s="20">
        <f t="shared" si="1"/>
        <v>1339</v>
      </c>
      <c r="G34" s="20">
        <f t="shared" si="1"/>
        <v>2160</v>
      </c>
      <c r="H34" s="20">
        <f t="shared" si="1"/>
        <v>7624</v>
      </c>
      <c r="J34" s="87" t="s">
        <v>158</v>
      </c>
      <c r="K34" s="84">
        <v>985</v>
      </c>
      <c r="L34" s="84">
        <v>1116</v>
      </c>
      <c r="M34" s="84">
        <v>2024</v>
      </c>
      <c r="N34" s="84">
        <v>1339</v>
      </c>
      <c r="O34" s="84">
        <v>2160</v>
      </c>
      <c r="P34" s="84">
        <v>7624</v>
      </c>
    </row>
    <row r="35" spans="2:16">
      <c r="B35" s="1"/>
      <c r="C35" s="1"/>
      <c r="D35" s="1"/>
      <c r="E35" s="1"/>
    </row>
    <row r="36" spans="2:16" ht="26.25" customHeight="1">
      <c r="B36" s="129" t="s">
        <v>123</v>
      </c>
      <c r="C36" s="129"/>
      <c r="D36" s="129"/>
      <c r="E36" s="129"/>
      <c r="F36" s="129"/>
      <c r="G36" s="129"/>
      <c r="H36" s="129"/>
      <c r="I36" s="9"/>
    </row>
    <row r="37" spans="2:16" ht="26.25" customHeight="1">
      <c r="I37" s="33"/>
    </row>
  </sheetData>
  <mergeCells count="3">
    <mergeCell ref="C5:G5"/>
    <mergeCell ref="B5:B6"/>
    <mergeCell ref="B36:H36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J10"/>
  <sheetViews>
    <sheetView showGridLines="0" workbookViewId="0">
      <selection activeCell="J6" sqref="J6"/>
    </sheetView>
  </sheetViews>
  <sheetFormatPr baseColWidth="10" defaultRowHeight="13"/>
  <cols>
    <col min="1" max="1" width="5.6640625" customWidth="1"/>
    <col min="2" max="2" width="17.33203125" style="7" bestFit="1" customWidth="1"/>
    <col min="3" max="3" width="19.5" bestFit="1" customWidth="1"/>
  </cols>
  <sheetData>
    <row r="2" spans="2:10" s="78" customFormat="1">
      <c r="B2" s="108"/>
    </row>
    <row r="3" spans="2:10" s="78" customFormat="1">
      <c r="B3" s="108" t="s">
        <v>224</v>
      </c>
      <c r="C3" s="83" t="s">
        <v>56</v>
      </c>
    </row>
    <row r="4" spans="2:10" s="78" customFormat="1" ht="14">
      <c r="B4" s="106" t="s">
        <v>67</v>
      </c>
      <c r="C4" s="79">
        <v>985</v>
      </c>
    </row>
    <row r="5" spans="2:10" s="78" customFormat="1" ht="14">
      <c r="B5" s="106" t="s">
        <v>69</v>
      </c>
      <c r="C5" s="79">
        <v>1116</v>
      </c>
    </row>
    <row r="6" spans="2:10" s="78" customFormat="1" ht="20">
      <c r="B6" s="106" t="s">
        <v>70</v>
      </c>
      <c r="C6" s="79">
        <v>2024</v>
      </c>
      <c r="J6" s="122" t="s">
        <v>234</v>
      </c>
    </row>
    <row r="7" spans="2:10" s="78" customFormat="1" ht="20">
      <c r="B7" s="106" t="s">
        <v>71</v>
      </c>
      <c r="C7" s="79">
        <v>1339</v>
      </c>
      <c r="J7" s="122" t="s">
        <v>153</v>
      </c>
    </row>
    <row r="8" spans="2:10" s="78" customFormat="1" ht="14">
      <c r="B8" s="106" t="s">
        <v>68</v>
      </c>
      <c r="C8" s="79">
        <v>2160</v>
      </c>
    </row>
    <row r="9" spans="2:10" s="78" customFormat="1">
      <c r="B9" s="108" t="s">
        <v>13</v>
      </c>
      <c r="C9" s="79">
        <f>SUM(C4:C8)</f>
        <v>7624</v>
      </c>
    </row>
    <row r="10" spans="2:10" s="78" customFormat="1">
      <c r="B10" s="108"/>
      <c r="C10" s="79"/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2:AF517"/>
  <sheetViews>
    <sheetView showGridLines="0" zoomScale="115" zoomScaleNormal="115" workbookViewId="0">
      <selection activeCell="B2" sqref="B2:I2"/>
    </sheetView>
  </sheetViews>
  <sheetFormatPr baseColWidth="10" defaultColWidth="13.1640625" defaultRowHeight="13"/>
  <cols>
    <col min="10" max="13" width="13.1640625" style="78"/>
    <col min="14" max="14" width="13.1640625" style="89"/>
    <col min="15" max="20" width="13.1640625" style="78"/>
  </cols>
  <sheetData>
    <row r="2" spans="1:32" ht="21.75" customHeight="1">
      <c r="A2" s="59"/>
      <c r="B2" s="142" t="s">
        <v>225</v>
      </c>
      <c r="C2" s="142"/>
      <c r="D2" s="142"/>
      <c r="E2" s="142"/>
      <c r="F2" s="142"/>
      <c r="G2" s="142"/>
      <c r="H2" s="142"/>
      <c r="I2" s="142"/>
      <c r="J2" s="109"/>
      <c r="K2" s="110" t="s">
        <v>72</v>
      </c>
      <c r="L2" s="95" t="s">
        <v>13</v>
      </c>
      <c r="N2" s="111" t="s">
        <v>75</v>
      </c>
      <c r="O2" s="111" t="s">
        <v>78</v>
      </c>
      <c r="P2" s="111" t="s">
        <v>86</v>
      </c>
      <c r="Q2" s="111" t="s">
        <v>88</v>
      </c>
      <c r="R2" s="111" t="s">
        <v>91</v>
      </c>
      <c r="S2" s="111" t="s">
        <v>87</v>
      </c>
      <c r="T2" s="111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3" spans="1:32" ht="15" customHeight="1">
      <c r="A3" s="59"/>
      <c r="B3" s="60"/>
      <c r="C3" s="60"/>
      <c r="D3" s="60"/>
      <c r="E3" s="60"/>
      <c r="F3" s="60"/>
      <c r="G3" s="60"/>
      <c r="H3" s="60"/>
      <c r="I3" s="60"/>
      <c r="J3" s="109"/>
      <c r="K3" s="78" t="s">
        <v>75</v>
      </c>
      <c r="L3" s="112">
        <v>36</v>
      </c>
      <c r="N3" s="112">
        <v>36</v>
      </c>
      <c r="O3" s="112">
        <v>118</v>
      </c>
      <c r="P3" s="112">
        <v>126</v>
      </c>
      <c r="Q3" s="112">
        <v>24</v>
      </c>
      <c r="R3" s="112">
        <v>35</v>
      </c>
      <c r="S3" s="112">
        <v>57</v>
      </c>
      <c r="T3" s="111"/>
      <c r="U3" s="56"/>
      <c r="V3" s="56"/>
      <c r="W3" s="56"/>
      <c r="X3" s="56"/>
      <c r="Y3" s="56"/>
      <c r="Z3" s="56"/>
    </row>
    <row r="4" spans="1:32" ht="15" customHeight="1">
      <c r="A4" s="59"/>
      <c r="B4" s="60"/>
      <c r="C4" s="60"/>
      <c r="D4" s="60"/>
      <c r="E4" s="60"/>
      <c r="F4" s="60"/>
      <c r="G4" s="60"/>
      <c r="H4" s="60"/>
      <c r="I4" s="60"/>
      <c r="K4" s="78" t="s">
        <v>75</v>
      </c>
      <c r="L4" s="112">
        <v>67</v>
      </c>
      <c r="N4" s="112">
        <v>67</v>
      </c>
      <c r="O4" s="112">
        <v>258</v>
      </c>
      <c r="P4" s="112">
        <v>87</v>
      </c>
      <c r="Q4" s="112">
        <v>116</v>
      </c>
      <c r="R4" s="112">
        <v>81</v>
      </c>
      <c r="S4" s="112">
        <v>136</v>
      </c>
      <c r="T4" s="111"/>
      <c r="U4" s="56"/>
      <c r="V4" s="56"/>
      <c r="W4" s="56"/>
      <c r="X4" s="56"/>
      <c r="Y4" s="56"/>
      <c r="Z4" s="56"/>
    </row>
    <row r="5" spans="1:32" ht="15" customHeight="1">
      <c r="A5" s="61"/>
      <c r="B5" s="62"/>
      <c r="C5" s="62"/>
      <c r="D5" s="62"/>
      <c r="E5" s="62"/>
      <c r="F5" s="62"/>
      <c r="G5" s="62"/>
      <c r="H5" s="62"/>
      <c r="I5" s="62"/>
      <c r="J5" s="109"/>
      <c r="K5" s="78" t="s">
        <v>75</v>
      </c>
      <c r="L5" s="112">
        <v>118</v>
      </c>
      <c r="N5" s="112">
        <v>118</v>
      </c>
      <c r="O5" s="112">
        <v>307</v>
      </c>
      <c r="P5" s="112">
        <v>288</v>
      </c>
      <c r="Q5" s="112">
        <v>195</v>
      </c>
      <c r="R5" s="112">
        <v>197</v>
      </c>
      <c r="S5" s="112">
        <v>38</v>
      </c>
      <c r="T5" s="111"/>
      <c r="U5" s="56"/>
      <c r="V5" s="56"/>
      <c r="W5" s="56"/>
      <c r="X5" s="56"/>
      <c r="Y5" s="56"/>
      <c r="Z5" s="56"/>
    </row>
    <row r="6" spans="1:32" ht="12.75" customHeight="1">
      <c r="K6" s="78" t="s">
        <v>75</v>
      </c>
      <c r="L6" s="112">
        <v>48</v>
      </c>
      <c r="N6" s="112">
        <v>48</v>
      </c>
      <c r="O6" s="112">
        <v>127</v>
      </c>
      <c r="P6" s="112">
        <v>152</v>
      </c>
      <c r="Q6" s="112">
        <v>137</v>
      </c>
      <c r="R6" s="112">
        <v>97</v>
      </c>
      <c r="S6" s="112">
        <v>112</v>
      </c>
      <c r="T6" s="111"/>
      <c r="U6" s="56"/>
      <c r="V6" s="56"/>
      <c r="W6" s="56"/>
      <c r="X6" s="56"/>
      <c r="Y6" s="56"/>
      <c r="Z6" s="56"/>
    </row>
    <row r="7" spans="1:32">
      <c r="A7" s="19"/>
      <c r="J7" s="109"/>
      <c r="K7" s="78" t="s">
        <v>75</v>
      </c>
      <c r="L7" s="112">
        <v>185</v>
      </c>
      <c r="M7" s="112">
        <f>SUM(L3:L7)</f>
        <v>454</v>
      </c>
      <c r="N7" s="112">
        <v>185</v>
      </c>
      <c r="O7" s="112">
        <v>168</v>
      </c>
      <c r="P7" s="112">
        <v>167</v>
      </c>
      <c r="Q7" s="112">
        <v>575</v>
      </c>
      <c r="R7" s="112">
        <v>180</v>
      </c>
      <c r="S7" s="112">
        <v>243</v>
      </c>
      <c r="T7" s="111"/>
      <c r="U7" s="56"/>
      <c r="V7" s="56"/>
      <c r="W7" s="56"/>
      <c r="X7" s="56"/>
      <c r="Y7" s="56"/>
      <c r="Z7" s="56"/>
    </row>
    <row r="8" spans="1:32">
      <c r="A8" s="19"/>
      <c r="K8" s="78" t="s">
        <v>78</v>
      </c>
      <c r="L8" s="112">
        <v>118</v>
      </c>
      <c r="W8" s="56"/>
      <c r="X8" s="56"/>
      <c r="Y8" s="56"/>
      <c r="Z8" s="56"/>
      <c r="AA8" s="56"/>
      <c r="AB8" s="56"/>
      <c r="AC8" s="56"/>
      <c r="AD8" s="56"/>
      <c r="AE8" s="56"/>
    </row>
    <row r="9" spans="1:32">
      <c r="A9" s="19"/>
      <c r="J9" s="109"/>
      <c r="K9" s="78" t="s">
        <v>78</v>
      </c>
      <c r="L9" s="112">
        <v>258</v>
      </c>
      <c r="X9" s="56"/>
      <c r="Y9" s="56"/>
      <c r="Z9" s="56"/>
      <c r="AA9" s="56"/>
      <c r="AB9" s="56"/>
      <c r="AC9" s="56"/>
      <c r="AD9" s="56"/>
      <c r="AE9" s="56"/>
      <c r="AF9" s="56"/>
    </row>
    <row r="10" spans="1:32">
      <c r="A10" s="19"/>
      <c r="K10" s="78" t="s">
        <v>78</v>
      </c>
      <c r="L10" s="112">
        <v>307</v>
      </c>
      <c r="X10" s="56"/>
      <c r="Y10" s="56"/>
      <c r="Z10" s="56"/>
      <c r="AA10" s="56"/>
      <c r="AB10" s="56"/>
      <c r="AC10" s="56"/>
      <c r="AD10" s="56"/>
      <c r="AE10" s="56"/>
      <c r="AF10" s="56"/>
    </row>
    <row r="11" spans="1:32">
      <c r="A11" s="19"/>
      <c r="J11" s="109"/>
      <c r="K11" s="78" t="s">
        <v>78</v>
      </c>
      <c r="L11" s="112">
        <v>127</v>
      </c>
      <c r="X11" s="56"/>
      <c r="Y11" s="56"/>
      <c r="Z11" s="56"/>
      <c r="AA11" s="56"/>
      <c r="AB11" s="56"/>
      <c r="AC11" s="56"/>
      <c r="AD11" s="56"/>
      <c r="AE11" s="56"/>
      <c r="AF11" s="56"/>
    </row>
    <row r="12" spans="1:32">
      <c r="A12" s="19"/>
      <c r="K12" s="78" t="s">
        <v>78</v>
      </c>
      <c r="L12" s="112">
        <v>168</v>
      </c>
      <c r="M12" s="112">
        <f>SUM(L8:L12)</f>
        <v>978</v>
      </c>
      <c r="X12" s="56"/>
      <c r="Y12" s="56"/>
      <c r="Z12" s="56"/>
      <c r="AA12" s="56"/>
      <c r="AB12" s="56"/>
      <c r="AC12" s="56"/>
      <c r="AD12" s="56"/>
      <c r="AE12" s="56"/>
      <c r="AF12" s="56"/>
    </row>
    <row r="13" spans="1:32">
      <c r="A13" s="19"/>
      <c r="J13" s="109"/>
      <c r="K13" s="78" t="s">
        <v>86</v>
      </c>
      <c r="L13" s="112">
        <v>126</v>
      </c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</row>
    <row r="14" spans="1:32">
      <c r="A14" s="19"/>
      <c r="K14" s="78" t="s">
        <v>86</v>
      </c>
      <c r="L14" s="112">
        <v>87</v>
      </c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</row>
    <row r="15" spans="1:32">
      <c r="A15" s="19"/>
      <c r="J15" s="109"/>
      <c r="K15" s="78" t="s">
        <v>86</v>
      </c>
      <c r="L15" s="112">
        <v>288</v>
      </c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</row>
    <row r="16" spans="1:32">
      <c r="A16" s="19"/>
      <c r="K16" s="78" t="s">
        <v>86</v>
      </c>
      <c r="L16" s="112">
        <v>152</v>
      </c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</row>
    <row r="17" spans="1:32">
      <c r="A17" s="19"/>
      <c r="J17" s="109"/>
      <c r="K17" s="78" t="s">
        <v>86</v>
      </c>
      <c r="L17" s="112">
        <v>167</v>
      </c>
      <c r="M17" s="112">
        <f>SUM(L13:L17)</f>
        <v>820</v>
      </c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</row>
    <row r="18" spans="1:32">
      <c r="A18" s="19"/>
      <c r="K18" s="78" t="s">
        <v>88</v>
      </c>
      <c r="L18" s="112">
        <v>24</v>
      </c>
      <c r="T18" s="111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</row>
    <row r="19" spans="1:32">
      <c r="A19" s="19"/>
      <c r="J19" s="109"/>
      <c r="K19" s="78" t="s">
        <v>88</v>
      </c>
      <c r="L19" s="112">
        <v>116</v>
      </c>
      <c r="T19" s="111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</row>
    <row r="20" spans="1:32">
      <c r="A20" s="19"/>
      <c r="K20" s="78" t="s">
        <v>88</v>
      </c>
      <c r="L20" s="112">
        <v>195</v>
      </c>
      <c r="T20" s="111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</row>
    <row r="21" spans="1:32">
      <c r="A21" s="19"/>
      <c r="J21" s="109"/>
      <c r="K21" s="78" t="s">
        <v>88</v>
      </c>
      <c r="L21" s="112">
        <v>137</v>
      </c>
      <c r="T21" s="111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</row>
    <row r="22" spans="1:32">
      <c r="A22" s="19"/>
      <c r="K22" s="78" t="s">
        <v>88</v>
      </c>
      <c r="L22" s="112">
        <v>575</v>
      </c>
      <c r="M22" s="112">
        <f>SUM(L18:L22)</f>
        <v>1047</v>
      </c>
      <c r="T22" s="111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</row>
    <row r="23" spans="1:32">
      <c r="A23" s="19"/>
      <c r="J23" s="109"/>
      <c r="K23" s="78" t="s">
        <v>91</v>
      </c>
      <c r="L23" s="112">
        <v>35</v>
      </c>
      <c r="T23" s="111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</row>
    <row r="24" spans="1:32">
      <c r="A24" s="19"/>
      <c r="K24" s="78" t="s">
        <v>91</v>
      </c>
      <c r="L24" s="112">
        <v>81</v>
      </c>
      <c r="R24" s="111"/>
      <c r="S24" s="111"/>
      <c r="T24" s="111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</row>
    <row r="25" spans="1:32">
      <c r="A25" s="19"/>
      <c r="J25" s="109"/>
      <c r="K25" s="78" t="s">
        <v>91</v>
      </c>
      <c r="L25" s="112">
        <v>197</v>
      </c>
      <c r="R25" s="111"/>
      <c r="S25" s="111"/>
      <c r="T25" s="111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</row>
    <row r="26" spans="1:32">
      <c r="A26" s="19"/>
      <c r="K26" s="78" t="s">
        <v>91</v>
      </c>
      <c r="L26" s="112">
        <v>97</v>
      </c>
      <c r="R26" s="111"/>
      <c r="S26" s="111"/>
      <c r="T26" s="111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</row>
    <row r="27" spans="1:32">
      <c r="A27" s="19"/>
      <c r="J27" s="109"/>
      <c r="K27" s="78" t="s">
        <v>91</v>
      </c>
      <c r="L27" s="112">
        <v>180</v>
      </c>
      <c r="M27" s="112">
        <f>SUM(L23:L27)</f>
        <v>590</v>
      </c>
      <c r="R27" s="111"/>
      <c r="S27" s="111"/>
      <c r="T27" s="111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</row>
    <row r="28" spans="1:32">
      <c r="A28" s="19"/>
      <c r="K28" s="78" t="s">
        <v>87</v>
      </c>
      <c r="L28" s="112">
        <v>57</v>
      </c>
      <c r="P28" s="111"/>
      <c r="Q28" s="111"/>
      <c r="R28" s="111"/>
      <c r="S28" s="111"/>
      <c r="T28" s="111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</row>
    <row r="29" spans="1:32">
      <c r="A29" s="19"/>
      <c r="J29" s="109"/>
      <c r="K29" s="78" t="s">
        <v>87</v>
      </c>
      <c r="L29" s="112">
        <v>136</v>
      </c>
      <c r="P29" s="111"/>
      <c r="Q29" s="111"/>
      <c r="R29" s="111"/>
      <c r="S29" s="111"/>
      <c r="T29" s="111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</row>
    <row r="30" spans="1:32">
      <c r="A30" s="19"/>
      <c r="K30" s="78" t="s">
        <v>87</v>
      </c>
      <c r="L30" s="112">
        <v>38</v>
      </c>
      <c r="P30" s="111"/>
      <c r="Q30" s="111"/>
      <c r="R30" s="111"/>
      <c r="S30" s="111"/>
      <c r="T30" s="111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</row>
    <row r="31" spans="1:32">
      <c r="A31" s="19"/>
      <c r="J31" s="109"/>
      <c r="K31" s="78" t="s">
        <v>87</v>
      </c>
      <c r="L31" s="112">
        <v>112</v>
      </c>
      <c r="P31" s="111"/>
      <c r="Q31" s="111"/>
      <c r="R31" s="111"/>
      <c r="S31" s="111"/>
      <c r="T31" s="111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</row>
    <row r="32" spans="1:32">
      <c r="A32" s="19"/>
      <c r="B32" s="24" t="s">
        <v>119</v>
      </c>
      <c r="K32" s="78" t="s">
        <v>87</v>
      </c>
      <c r="L32" s="112">
        <v>243</v>
      </c>
      <c r="M32" s="112">
        <f>SUM(L28:L32)</f>
        <v>586</v>
      </c>
      <c r="P32" s="111"/>
      <c r="Q32" s="111"/>
      <c r="R32" s="111"/>
      <c r="S32" s="111"/>
      <c r="T32" s="111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</row>
    <row r="33" spans="1:32">
      <c r="A33" s="19"/>
      <c r="B33" s="24" t="s">
        <v>118</v>
      </c>
      <c r="P33" s="111"/>
      <c r="Q33" s="111"/>
      <c r="R33" s="111"/>
      <c r="S33" s="111"/>
      <c r="T33" s="111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</row>
    <row r="34" spans="1:32">
      <c r="A34" s="19"/>
      <c r="B34" s="24" t="s">
        <v>120</v>
      </c>
      <c r="N34" s="111"/>
      <c r="O34" s="111"/>
      <c r="P34" s="111"/>
      <c r="Q34" s="111"/>
      <c r="R34" s="111"/>
      <c r="S34" s="111"/>
      <c r="T34" s="111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</row>
    <row r="35" spans="1:32">
      <c r="A35" s="19"/>
      <c r="B35" s="24" t="s">
        <v>124</v>
      </c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56"/>
      <c r="V35" s="56"/>
      <c r="W35" s="56"/>
      <c r="X35" s="56"/>
      <c r="Y35" s="56"/>
      <c r="Z35" s="56"/>
    </row>
    <row r="36" spans="1:32">
      <c r="A36" s="19"/>
      <c r="B36" s="24" t="s">
        <v>117</v>
      </c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56"/>
      <c r="V36" s="56"/>
      <c r="W36" s="56"/>
    </row>
    <row r="37" spans="1:32">
      <c r="A37" s="19"/>
      <c r="K37" s="89"/>
      <c r="N37" s="111"/>
      <c r="O37" s="111"/>
      <c r="P37" s="111"/>
      <c r="Q37" s="111"/>
      <c r="R37" s="111"/>
      <c r="S37" s="111"/>
      <c r="T37" s="111"/>
      <c r="U37" s="56"/>
      <c r="V37" s="56"/>
    </row>
    <row r="38" spans="1:32" ht="14">
      <c r="A38" s="19"/>
      <c r="B38" s="66"/>
      <c r="K38" s="89"/>
      <c r="N38" s="111"/>
      <c r="O38" s="111"/>
      <c r="P38" s="111"/>
      <c r="Q38" s="111"/>
      <c r="R38" s="111"/>
      <c r="S38" s="111"/>
      <c r="T38" s="111"/>
      <c r="U38" s="56"/>
      <c r="V38" s="56"/>
    </row>
    <row r="39" spans="1:32" ht="12.75" customHeight="1">
      <c r="A39" s="19"/>
      <c r="C39" s="56"/>
      <c r="D39" s="56"/>
      <c r="E39" s="56"/>
      <c r="F39" s="56"/>
      <c r="G39" s="56"/>
      <c r="H39" s="56"/>
      <c r="I39" s="56"/>
      <c r="J39" s="111"/>
      <c r="N39" s="78"/>
    </row>
    <row r="40" spans="1:32">
      <c r="A40" s="19"/>
      <c r="C40" s="56"/>
      <c r="D40" s="56"/>
      <c r="E40" s="56"/>
      <c r="F40" s="56"/>
      <c r="G40" s="56"/>
      <c r="H40" s="56"/>
      <c r="I40" s="56"/>
      <c r="J40" s="111"/>
      <c r="N40" s="78"/>
    </row>
    <row r="41" spans="1:32">
      <c r="A41" s="19"/>
      <c r="C41" s="56"/>
      <c r="D41" s="56"/>
      <c r="E41" s="56"/>
      <c r="F41" s="56"/>
      <c r="G41" s="56"/>
      <c r="H41" s="56"/>
      <c r="I41" s="56"/>
      <c r="J41" s="111"/>
      <c r="K41" s="111"/>
      <c r="N41" s="78"/>
    </row>
    <row r="42" spans="1:32">
      <c r="A42" s="19"/>
      <c r="C42" s="56"/>
      <c r="D42" s="56"/>
      <c r="E42" s="56"/>
      <c r="F42" s="56"/>
      <c r="G42" s="56"/>
      <c r="H42" s="56"/>
      <c r="I42" s="56"/>
      <c r="J42" s="111"/>
      <c r="K42" s="111"/>
      <c r="N42" s="78"/>
    </row>
    <row r="43" spans="1:32">
      <c r="A43" s="19"/>
      <c r="B43" s="56"/>
      <c r="C43" s="56"/>
      <c r="D43" s="56"/>
      <c r="E43" s="56"/>
      <c r="F43" s="56"/>
      <c r="G43" s="56"/>
      <c r="H43" s="56"/>
      <c r="I43" s="56"/>
      <c r="J43" s="111"/>
      <c r="K43" s="111"/>
      <c r="L43" s="111"/>
      <c r="N43" s="78"/>
    </row>
    <row r="44" spans="1:32">
      <c r="A44" s="19"/>
      <c r="B44" s="56"/>
      <c r="C44" s="56"/>
      <c r="D44" s="56"/>
      <c r="E44" s="56"/>
      <c r="F44" s="56"/>
      <c r="G44" s="56"/>
      <c r="H44" s="56"/>
      <c r="I44" s="56"/>
      <c r="J44" s="111"/>
      <c r="K44" s="111"/>
      <c r="L44" s="111"/>
      <c r="N44" s="78"/>
    </row>
    <row r="45" spans="1:32">
      <c r="A45" s="19"/>
      <c r="N45" s="78"/>
    </row>
    <row r="46" spans="1:32">
      <c r="A46" s="19"/>
      <c r="N46" s="78"/>
    </row>
    <row r="47" spans="1:32">
      <c r="A47" s="19"/>
      <c r="N47" s="78"/>
    </row>
    <row r="48" spans="1:32">
      <c r="A48" s="19"/>
      <c r="N48" s="78"/>
    </row>
    <row r="49" spans="1:14">
      <c r="A49" s="19"/>
      <c r="N49" s="78"/>
    </row>
    <row r="50" spans="1:14">
      <c r="A50" s="19"/>
      <c r="N50" s="78"/>
    </row>
    <row r="51" spans="1:14">
      <c r="A51" s="19"/>
      <c r="N51" s="78"/>
    </row>
    <row r="52" spans="1:14">
      <c r="A52" s="19"/>
      <c r="N52" s="78"/>
    </row>
    <row r="53" spans="1:14">
      <c r="A53" s="19"/>
      <c r="N53" s="78"/>
    </row>
    <row r="54" spans="1:14">
      <c r="A54" s="19"/>
      <c r="N54" s="78"/>
    </row>
    <row r="55" spans="1:14">
      <c r="A55" s="19"/>
      <c r="N55" s="78"/>
    </row>
    <row r="56" spans="1:14">
      <c r="A56" s="19"/>
      <c r="N56" s="78"/>
    </row>
    <row r="57" spans="1:14">
      <c r="A57" s="19"/>
      <c r="N57" s="78"/>
    </row>
    <row r="58" spans="1:14">
      <c r="A58" s="19"/>
      <c r="N58" s="78"/>
    </row>
    <row r="59" spans="1:14">
      <c r="A59" s="19"/>
      <c r="N59" s="78"/>
    </row>
    <row r="60" spans="1:14">
      <c r="A60" s="19"/>
      <c r="N60" s="78"/>
    </row>
    <row r="61" spans="1:14">
      <c r="A61" s="19"/>
      <c r="N61" s="78"/>
    </row>
    <row r="62" spans="1:14">
      <c r="A62" s="19"/>
      <c r="N62" s="78"/>
    </row>
    <row r="63" spans="1:14">
      <c r="A63" s="19"/>
      <c r="N63" s="78"/>
    </row>
    <row r="64" spans="1:14">
      <c r="A64" s="19"/>
      <c r="N64" s="78"/>
    </row>
    <row r="65" spans="1:14">
      <c r="A65" s="19"/>
      <c r="N65" s="78"/>
    </row>
    <row r="66" spans="1:14">
      <c r="A66" s="19"/>
      <c r="N66" s="78"/>
    </row>
    <row r="67" spans="1:14">
      <c r="A67" s="19"/>
    </row>
    <row r="68" spans="1:14">
      <c r="A68" s="19"/>
    </row>
    <row r="69" spans="1:14">
      <c r="A69" s="19"/>
    </row>
    <row r="70" spans="1:14">
      <c r="A70" s="19"/>
    </row>
    <row r="71" spans="1:14">
      <c r="A71" s="19"/>
    </row>
    <row r="72" spans="1:14">
      <c r="A72" s="19"/>
    </row>
    <row r="73" spans="1:14">
      <c r="A73" s="19"/>
    </row>
    <row r="74" spans="1:14">
      <c r="A74" s="19"/>
    </row>
    <row r="75" spans="1:14">
      <c r="A75" s="19"/>
    </row>
    <row r="76" spans="1:14">
      <c r="A76" s="19"/>
    </row>
    <row r="77" spans="1:14">
      <c r="A77" s="19"/>
    </row>
    <row r="78" spans="1:14">
      <c r="A78" s="19"/>
    </row>
    <row r="79" spans="1:14">
      <c r="A79" s="19"/>
    </row>
    <row r="80" spans="1:14">
      <c r="A80" s="19"/>
    </row>
    <row r="81" spans="1:1">
      <c r="A81" s="19"/>
    </row>
    <row r="82" spans="1:1">
      <c r="A82" s="19"/>
    </row>
    <row r="83" spans="1:1">
      <c r="A83" s="19"/>
    </row>
    <row r="84" spans="1:1">
      <c r="A84" s="19"/>
    </row>
    <row r="85" spans="1:1">
      <c r="A85" s="19"/>
    </row>
    <row r="86" spans="1:1">
      <c r="A86" s="19"/>
    </row>
    <row r="87" spans="1:1">
      <c r="A87" s="19"/>
    </row>
    <row r="88" spans="1:1">
      <c r="A88" s="19"/>
    </row>
    <row r="89" spans="1:1">
      <c r="A89" s="19"/>
    </row>
    <row r="90" spans="1:1">
      <c r="A90" s="19"/>
    </row>
    <row r="91" spans="1:1">
      <c r="A91" s="19"/>
    </row>
    <row r="92" spans="1:1">
      <c r="A92" s="19"/>
    </row>
    <row r="93" spans="1:1">
      <c r="A93" s="19"/>
    </row>
    <row r="94" spans="1:1">
      <c r="A94" s="19"/>
    </row>
    <row r="95" spans="1:1">
      <c r="A95" s="19"/>
    </row>
    <row r="96" spans="1:1">
      <c r="A96" s="19"/>
    </row>
    <row r="97" spans="1:1">
      <c r="A97" s="19"/>
    </row>
    <row r="98" spans="1:1">
      <c r="A98" s="19"/>
    </row>
    <row r="99" spans="1:1">
      <c r="A99" s="19"/>
    </row>
    <row r="100" spans="1:1">
      <c r="A100" s="19"/>
    </row>
    <row r="101" spans="1:1">
      <c r="A101" s="19"/>
    </row>
    <row r="102" spans="1:1">
      <c r="A102" s="19"/>
    </row>
    <row r="103" spans="1:1">
      <c r="A103" s="19"/>
    </row>
    <row r="104" spans="1:1">
      <c r="A104" s="19"/>
    </row>
    <row r="105" spans="1:1">
      <c r="A105" s="19"/>
    </row>
    <row r="106" spans="1:1">
      <c r="A106" s="19"/>
    </row>
    <row r="107" spans="1:1">
      <c r="A107" s="19"/>
    </row>
    <row r="108" spans="1:1">
      <c r="A108" s="19"/>
    </row>
    <row r="109" spans="1:1">
      <c r="A109" s="19"/>
    </row>
    <row r="110" spans="1:1">
      <c r="A110" s="19"/>
    </row>
    <row r="111" spans="1:1">
      <c r="A111" s="19"/>
    </row>
    <row r="112" spans="1:1">
      <c r="A112" s="19"/>
    </row>
    <row r="113" spans="1:1">
      <c r="A113" s="19"/>
    </row>
    <row r="114" spans="1:1">
      <c r="A114" s="19"/>
    </row>
    <row r="115" spans="1:1">
      <c r="A115" s="19"/>
    </row>
    <row r="116" spans="1:1">
      <c r="A116" s="19"/>
    </row>
    <row r="117" spans="1:1">
      <c r="A117" s="19"/>
    </row>
    <row r="118" spans="1:1">
      <c r="A118" s="19"/>
    </row>
    <row r="119" spans="1:1">
      <c r="A119" s="19"/>
    </row>
    <row r="120" spans="1:1">
      <c r="A120" s="19"/>
    </row>
    <row r="121" spans="1:1">
      <c r="A121" s="19"/>
    </row>
    <row r="122" spans="1:1">
      <c r="A122" s="19"/>
    </row>
    <row r="123" spans="1:1">
      <c r="A123" s="19"/>
    </row>
    <row r="124" spans="1:1">
      <c r="A124" s="19"/>
    </row>
    <row r="125" spans="1:1">
      <c r="A125" s="19"/>
    </row>
    <row r="126" spans="1:1">
      <c r="A126" s="19"/>
    </row>
    <row r="127" spans="1:1">
      <c r="A127" s="19"/>
    </row>
    <row r="128" spans="1:1">
      <c r="A128" s="19"/>
    </row>
    <row r="129" spans="1:1">
      <c r="A129" s="19"/>
    </row>
    <row r="130" spans="1:1">
      <c r="A130" s="19"/>
    </row>
    <row r="131" spans="1:1">
      <c r="A131" s="19"/>
    </row>
    <row r="132" spans="1:1">
      <c r="A132" s="19"/>
    </row>
    <row r="133" spans="1:1">
      <c r="A133" s="19"/>
    </row>
    <row r="134" spans="1:1">
      <c r="A134" s="19"/>
    </row>
    <row r="135" spans="1:1">
      <c r="A135" s="19"/>
    </row>
    <row r="136" spans="1:1">
      <c r="A136" s="19"/>
    </row>
    <row r="137" spans="1:1">
      <c r="A137" s="19"/>
    </row>
    <row r="138" spans="1:1">
      <c r="A138" s="19"/>
    </row>
    <row r="139" spans="1:1">
      <c r="A139" s="19"/>
    </row>
    <row r="140" spans="1:1">
      <c r="A140" s="19"/>
    </row>
    <row r="141" spans="1:1">
      <c r="A141" s="19"/>
    </row>
    <row r="142" spans="1:1">
      <c r="A142" s="19"/>
    </row>
    <row r="143" spans="1:1">
      <c r="A143" s="19"/>
    </row>
    <row r="144" spans="1:1">
      <c r="A144" s="19"/>
    </row>
    <row r="145" spans="1:1">
      <c r="A145" s="19"/>
    </row>
    <row r="146" spans="1:1">
      <c r="A146" s="19"/>
    </row>
    <row r="147" spans="1:1">
      <c r="A147" s="19"/>
    </row>
    <row r="148" spans="1:1">
      <c r="A148" s="19"/>
    </row>
    <row r="149" spans="1:1">
      <c r="A149" s="19"/>
    </row>
    <row r="150" spans="1:1">
      <c r="A150" s="19"/>
    </row>
    <row r="151" spans="1:1">
      <c r="A151" s="19"/>
    </row>
    <row r="152" spans="1:1">
      <c r="A152" s="19"/>
    </row>
    <row r="153" spans="1:1">
      <c r="A153" s="19"/>
    </row>
    <row r="154" spans="1:1">
      <c r="A154" s="19"/>
    </row>
    <row r="155" spans="1:1">
      <c r="A155" s="19"/>
    </row>
    <row r="156" spans="1:1">
      <c r="A156" s="19"/>
    </row>
    <row r="157" spans="1:1">
      <c r="A157" s="19"/>
    </row>
    <row r="158" spans="1:1">
      <c r="A158" s="19"/>
    </row>
    <row r="159" spans="1:1">
      <c r="A159" s="19"/>
    </row>
    <row r="160" spans="1:1">
      <c r="A160" s="19"/>
    </row>
    <row r="161" spans="1:1">
      <c r="A161" s="19"/>
    </row>
    <row r="162" spans="1:1">
      <c r="A162" s="19"/>
    </row>
    <row r="163" spans="1:1">
      <c r="A163" s="19"/>
    </row>
    <row r="164" spans="1:1">
      <c r="A164" s="19"/>
    </row>
    <row r="165" spans="1:1">
      <c r="A165" s="19"/>
    </row>
    <row r="166" spans="1:1">
      <c r="A166" s="19"/>
    </row>
    <row r="167" spans="1:1">
      <c r="A167" s="19"/>
    </row>
    <row r="168" spans="1:1">
      <c r="A168" s="19"/>
    </row>
    <row r="169" spans="1:1">
      <c r="A169" s="19"/>
    </row>
    <row r="170" spans="1:1">
      <c r="A170" s="19"/>
    </row>
    <row r="171" spans="1:1">
      <c r="A171" s="19"/>
    </row>
    <row r="172" spans="1:1">
      <c r="A172" s="19"/>
    </row>
    <row r="173" spans="1:1">
      <c r="A173" s="19"/>
    </row>
    <row r="174" spans="1:1">
      <c r="A174" s="19"/>
    </row>
    <row r="175" spans="1:1">
      <c r="A175" s="19"/>
    </row>
    <row r="176" spans="1:1">
      <c r="A176" s="19"/>
    </row>
    <row r="177" spans="1:1">
      <c r="A177" s="19"/>
    </row>
    <row r="178" spans="1:1">
      <c r="A178" s="19"/>
    </row>
    <row r="179" spans="1:1">
      <c r="A179" s="19"/>
    </row>
    <row r="180" spans="1:1">
      <c r="A180" s="19"/>
    </row>
    <row r="181" spans="1:1">
      <c r="A181" s="19"/>
    </row>
    <row r="182" spans="1:1">
      <c r="A182" s="19"/>
    </row>
    <row r="183" spans="1:1">
      <c r="A183" s="19"/>
    </row>
    <row r="184" spans="1:1">
      <c r="A184" s="19"/>
    </row>
    <row r="185" spans="1:1">
      <c r="A185" s="19"/>
    </row>
    <row r="186" spans="1:1">
      <c r="A186" s="19"/>
    </row>
    <row r="187" spans="1:1">
      <c r="A187" s="19"/>
    </row>
    <row r="188" spans="1:1">
      <c r="A188" s="19"/>
    </row>
    <row r="189" spans="1:1">
      <c r="A189" s="19"/>
    </row>
    <row r="190" spans="1:1">
      <c r="A190" s="19"/>
    </row>
    <row r="191" spans="1:1">
      <c r="A191" s="19"/>
    </row>
    <row r="192" spans="1:1">
      <c r="A192" s="19"/>
    </row>
    <row r="193" spans="1:1">
      <c r="A193" s="19"/>
    </row>
    <row r="194" spans="1:1">
      <c r="A194" s="19"/>
    </row>
    <row r="195" spans="1:1">
      <c r="A195" s="19"/>
    </row>
    <row r="196" spans="1:1">
      <c r="A196" s="19"/>
    </row>
    <row r="197" spans="1:1">
      <c r="A197" s="19"/>
    </row>
    <row r="198" spans="1:1">
      <c r="A198" s="19"/>
    </row>
    <row r="199" spans="1:1">
      <c r="A199" s="19"/>
    </row>
    <row r="200" spans="1:1">
      <c r="A200" s="19"/>
    </row>
    <row r="201" spans="1:1">
      <c r="A201" s="19"/>
    </row>
    <row r="202" spans="1:1">
      <c r="A202" s="19"/>
    </row>
    <row r="203" spans="1:1">
      <c r="A203" s="19"/>
    </row>
    <row r="204" spans="1:1">
      <c r="A204" s="19"/>
    </row>
    <row r="205" spans="1:1">
      <c r="A205" s="19"/>
    </row>
    <row r="206" spans="1:1">
      <c r="A206" s="19"/>
    </row>
    <row r="207" spans="1:1">
      <c r="A207" s="19"/>
    </row>
    <row r="208" spans="1:1">
      <c r="A208" s="19"/>
    </row>
    <row r="209" spans="1:1">
      <c r="A209" s="19"/>
    </row>
    <row r="210" spans="1:1">
      <c r="A210" s="19"/>
    </row>
    <row r="211" spans="1:1">
      <c r="A211" s="19"/>
    </row>
    <row r="212" spans="1:1">
      <c r="A212" s="19"/>
    </row>
    <row r="213" spans="1:1">
      <c r="A213" s="19"/>
    </row>
    <row r="214" spans="1:1">
      <c r="A214" s="19"/>
    </row>
    <row r="215" spans="1:1">
      <c r="A215" s="19"/>
    </row>
    <row r="216" spans="1:1">
      <c r="A216" s="19"/>
    </row>
    <row r="217" spans="1:1">
      <c r="A217" s="19"/>
    </row>
    <row r="218" spans="1:1">
      <c r="A218" s="19"/>
    </row>
    <row r="219" spans="1:1">
      <c r="A219" s="19"/>
    </row>
    <row r="220" spans="1:1">
      <c r="A220" s="19"/>
    </row>
    <row r="221" spans="1:1">
      <c r="A221" s="19"/>
    </row>
    <row r="222" spans="1:1">
      <c r="A222" s="19"/>
    </row>
    <row r="223" spans="1:1">
      <c r="A223" s="19"/>
    </row>
    <row r="224" spans="1:1">
      <c r="A224" s="19"/>
    </row>
    <row r="225" spans="1:1">
      <c r="A225" s="19"/>
    </row>
    <row r="226" spans="1:1">
      <c r="A226" s="19"/>
    </row>
    <row r="227" spans="1:1">
      <c r="A227" s="19"/>
    </row>
    <row r="228" spans="1:1">
      <c r="A228" s="19"/>
    </row>
    <row r="229" spans="1:1">
      <c r="A229" s="19"/>
    </row>
    <row r="230" spans="1:1">
      <c r="A230" s="19"/>
    </row>
    <row r="231" spans="1:1">
      <c r="A231" s="19"/>
    </row>
    <row r="232" spans="1:1">
      <c r="A232" s="19"/>
    </row>
    <row r="233" spans="1:1">
      <c r="A233" s="19"/>
    </row>
    <row r="234" spans="1:1">
      <c r="A234" s="19"/>
    </row>
    <row r="235" spans="1:1">
      <c r="A235" s="19"/>
    </row>
    <row r="236" spans="1:1">
      <c r="A236" s="19"/>
    </row>
    <row r="237" spans="1:1">
      <c r="A237" s="19"/>
    </row>
    <row r="238" spans="1:1">
      <c r="A238" s="19"/>
    </row>
    <row r="239" spans="1:1">
      <c r="A239" s="19"/>
    </row>
    <row r="240" spans="1:1">
      <c r="A240" s="19"/>
    </row>
    <row r="241" spans="1:1">
      <c r="A241" s="19"/>
    </row>
    <row r="242" spans="1:1">
      <c r="A242" s="19"/>
    </row>
    <row r="243" spans="1:1">
      <c r="A243" s="19"/>
    </row>
    <row r="244" spans="1:1">
      <c r="A244" s="19"/>
    </row>
    <row r="245" spans="1:1">
      <c r="A245" s="19"/>
    </row>
    <row r="246" spans="1:1">
      <c r="A246" s="19"/>
    </row>
    <row r="247" spans="1:1">
      <c r="A247" s="19"/>
    </row>
    <row r="248" spans="1:1">
      <c r="A248" s="19"/>
    </row>
    <row r="249" spans="1:1">
      <c r="A249" s="19"/>
    </row>
    <row r="250" spans="1:1">
      <c r="A250" s="19"/>
    </row>
    <row r="251" spans="1:1">
      <c r="A251" s="19"/>
    </row>
    <row r="252" spans="1:1">
      <c r="A252" s="19"/>
    </row>
    <row r="253" spans="1:1">
      <c r="A253" s="19"/>
    </row>
    <row r="254" spans="1:1">
      <c r="A254" s="19"/>
    </row>
    <row r="255" spans="1:1">
      <c r="A255" s="19"/>
    </row>
    <row r="256" spans="1:1">
      <c r="A256" s="19"/>
    </row>
    <row r="257" spans="1:1">
      <c r="A257" s="19"/>
    </row>
    <row r="258" spans="1:1">
      <c r="A258" s="19"/>
    </row>
    <row r="259" spans="1:1">
      <c r="A259" s="19"/>
    </row>
    <row r="260" spans="1:1">
      <c r="A260" s="19"/>
    </row>
    <row r="261" spans="1:1">
      <c r="A261" s="19"/>
    </row>
    <row r="262" spans="1:1">
      <c r="A262" s="19"/>
    </row>
    <row r="263" spans="1:1">
      <c r="A263" s="19"/>
    </row>
    <row r="264" spans="1:1">
      <c r="A264" s="19"/>
    </row>
    <row r="265" spans="1:1">
      <c r="A265" s="19"/>
    </row>
    <row r="266" spans="1:1">
      <c r="A266" s="19"/>
    </row>
    <row r="267" spans="1:1">
      <c r="A267" s="19"/>
    </row>
    <row r="268" spans="1:1">
      <c r="A268" s="19"/>
    </row>
    <row r="269" spans="1:1">
      <c r="A269" s="19"/>
    </row>
    <row r="270" spans="1:1">
      <c r="A270" s="19"/>
    </row>
    <row r="271" spans="1:1">
      <c r="A271" s="19"/>
    </row>
    <row r="272" spans="1:1">
      <c r="A272" s="19"/>
    </row>
    <row r="273" spans="1:1">
      <c r="A273" s="19"/>
    </row>
    <row r="274" spans="1:1">
      <c r="A274" s="19"/>
    </row>
    <row r="275" spans="1:1">
      <c r="A275" s="19"/>
    </row>
    <row r="276" spans="1:1">
      <c r="A276" s="19"/>
    </row>
    <row r="277" spans="1:1">
      <c r="A277" s="19"/>
    </row>
    <row r="278" spans="1:1">
      <c r="A278" s="19"/>
    </row>
    <row r="279" spans="1:1">
      <c r="A279" s="19"/>
    </row>
    <row r="280" spans="1:1">
      <c r="A280" s="19"/>
    </row>
    <row r="281" spans="1:1">
      <c r="A281" s="19"/>
    </row>
    <row r="282" spans="1:1">
      <c r="A282" s="19"/>
    </row>
    <row r="283" spans="1:1">
      <c r="A283" s="19"/>
    </row>
    <row r="284" spans="1:1">
      <c r="A284" s="19"/>
    </row>
    <row r="285" spans="1:1">
      <c r="A285" s="19"/>
    </row>
    <row r="286" spans="1:1">
      <c r="A286" s="19"/>
    </row>
    <row r="287" spans="1:1">
      <c r="A287" s="19"/>
    </row>
    <row r="288" spans="1:1">
      <c r="A288" s="19"/>
    </row>
    <row r="289" spans="1:1">
      <c r="A289" s="19"/>
    </row>
    <row r="290" spans="1:1">
      <c r="A290" s="19"/>
    </row>
    <row r="291" spans="1:1">
      <c r="A291" s="19"/>
    </row>
    <row r="292" spans="1:1">
      <c r="A292" s="19"/>
    </row>
    <row r="293" spans="1:1">
      <c r="A293" s="19"/>
    </row>
    <row r="294" spans="1:1">
      <c r="A294" s="19"/>
    </row>
    <row r="295" spans="1:1">
      <c r="A295" s="19"/>
    </row>
    <row r="296" spans="1:1">
      <c r="A296" s="19"/>
    </row>
    <row r="297" spans="1:1">
      <c r="A297" s="19"/>
    </row>
    <row r="298" spans="1:1">
      <c r="A298" s="19"/>
    </row>
    <row r="299" spans="1:1">
      <c r="A299" s="19"/>
    </row>
    <row r="300" spans="1:1">
      <c r="A300" s="19"/>
    </row>
    <row r="301" spans="1:1">
      <c r="A301" s="19"/>
    </row>
    <row r="302" spans="1:1">
      <c r="A302" s="19"/>
    </row>
    <row r="303" spans="1:1">
      <c r="A303" s="19"/>
    </row>
    <row r="304" spans="1:1">
      <c r="A304" s="19"/>
    </row>
    <row r="305" spans="1:1">
      <c r="A305" s="19"/>
    </row>
    <row r="306" spans="1:1">
      <c r="A306" s="19"/>
    </row>
    <row r="307" spans="1:1">
      <c r="A307" s="19"/>
    </row>
    <row r="308" spans="1:1">
      <c r="A308" s="19"/>
    </row>
    <row r="309" spans="1:1">
      <c r="A309" s="19"/>
    </row>
    <row r="310" spans="1:1">
      <c r="A310" s="19"/>
    </row>
    <row r="311" spans="1:1">
      <c r="A311" s="19"/>
    </row>
    <row r="312" spans="1:1">
      <c r="A312" s="19"/>
    </row>
    <row r="313" spans="1:1">
      <c r="A313" s="19"/>
    </row>
    <row r="314" spans="1:1">
      <c r="A314" s="19"/>
    </row>
    <row r="315" spans="1:1">
      <c r="A315" s="19"/>
    </row>
    <row r="316" spans="1:1">
      <c r="A316" s="19"/>
    </row>
    <row r="317" spans="1:1">
      <c r="A317" s="19"/>
    </row>
    <row r="318" spans="1:1">
      <c r="A318" s="19"/>
    </row>
    <row r="319" spans="1:1">
      <c r="A319" s="19"/>
    </row>
    <row r="320" spans="1:1">
      <c r="A320" s="19"/>
    </row>
    <row r="321" spans="1:1">
      <c r="A321" s="19"/>
    </row>
    <row r="322" spans="1:1">
      <c r="A322" s="19"/>
    </row>
    <row r="323" spans="1:1">
      <c r="A323" s="19"/>
    </row>
    <row r="324" spans="1:1">
      <c r="A324" s="19"/>
    </row>
    <row r="325" spans="1:1">
      <c r="A325" s="19"/>
    </row>
    <row r="326" spans="1:1">
      <c r="A326" s="19"/>
    </row>
    <row r="327" spans="1:1">
      <c r="A327" s="19"/>
    </row>
    <row r="328" spans="1:1">
      <c r="A328" s="19"/>
    </row>
    <row r="329" spans="1:1">
      <c r="A329" s="19"/>
    </row>
    <row r="330" spans="1:1">
      <c r="A330" s="19"/>
    </row>
    <row r="331" spans="1:1">
      <c r="A331" s="19"/>
    </row>
    <row r="332" spans="1:1">
      <c r="A332" s="19"/>
    </row>
    <row r="333" spans="1:1">
      <c r="A333" s="19"/>
    </row>
    <row r="334" spans="1:1">
      <c r="A334" s="19"/>
    </row>
    <row r="335" spans="1:1">
      <c r="A335" s="19"/>
    </row>
    <row r="336" spans="1:1">
      <c r="A336" s="19"/>
    </row>
    <row r="337" spans="1:1">
      <c r="A337" s="19"/>
    </row>
    <row r="338" spans="1:1">
      <c r="A338" s="19"/>
    </row>
    <row r="339" spans="1:1">
      <c r="A339" s="19"/>
    </row>
    <row r="340" spans="1:1">
      <c r="A340" s="19"/>
    </row>
    <row r="341" spans="1:1">
      <c r="A341" s="19"/>
    </row>
    <row r="342" spans="1:1">
      <c r="A342" s="19"/>
    </row>
    <row r="343" spans="1:1">
      <c r="A343" s="19"/>
    </row>
    <row r="344" spans="1:1">
      <c r="A344" s="19"/>
    </row>
    <row r="345" spans="1:1">
      <c r="A345" s="19"/>
    </row>
    <row r="346" spans="1:1">
      <c r="A346" s="19"/>
    </row>
    <row r="347" spans="1:1">
      <c r="A347" s="19"/>
    </row>
    <row r="348" spans="1:1">
      <c r="A348" s="19"/>
    </row>
    <row r="349" spans="1:1">
      <c r="A349" s="19"/>
    </row>
    <row r="350" spans="1:1">
      <c r="A350" s="19"/>
    </row>
    <row r="351" spans="1:1">
      <c r="A351" s="19"/>
    </row>
    <row r="352" spans="1:1">
      <c r="A352" s="19"/>
    </row>
    <row r="353" spans="1:1">
      <c r="A353" s="19"/>
    </row>
    <row r="354" spans="1:1">
      <c r="A354" s="19"/>
    </row>
    <row r="355" spans="1:1">
      <c r="A355" s="19"/>
    </row>
    <row r="356" spans="1:1">
      <c r="A356" s="19"/>
    </row>
    <row r="357" spans="1:1">
      <c r="A357" s="19"/>
    </row>
    <row r="358" spans="1:1">
      <c r="A358" s="19"/>
    </row>
    <row r="359" spans="1:1">
      <c r="A359" s="19"/>
    </row>
    <row r="360" spans="1:1">
      <c r="A360" s="19"/>
    </row>
    <row r="361" spans="1:1">
      <c r="A361" s="19"/>
    </row>
    <row r="362" spans="1:1">
      <c r="A362" s="19"/>
    </row>
    <row r="363" spans="1:1">
      <c r="A363" s="19"/>
    </row>
    <row r="364" spans="1:1">
      <c r="A364" s="19"/>
    </row>
    <row r="365" spans="1:1">
      <c r="A365" s="19"/>
    </row>
    <row r="366" spans="1:1">
      <c r="A366" s="19"/>
    </row>
    <row r="367" spans="1:1">
      <c r="A367" s="19"/>
    </row>
    <row r="368" spans="1:1">
      <c r="A368" s="19"/>
    </row>
    <row r="369" spans="1:1">
      <c r="A369" s="19"/>
    </row>
    <row r="370" spans="1:1">
      <c r="A370" s="19"/>
    </row>
    <row r="371" spans="1:1">
      <c r="A371" s="19"/>
    </row>
    <row r="372" spans="1:1">
      <c r="A372" s="19"/>
    </row>
    <row r="373" spans="1:1">
      <c r="A373" s="19"/>
    </row>
    <row r="374" spans="1:1">
      <c r="A374" s="19"/>
    </row>
    <row r="375" spans="1:1">
      <c r="A375" s="19"/>
    </row>
    <row r="376" spans="1:1">
      <c r="A376" s="19"/>
    </row>
    <row r="377" spans="1:1">
      <c r="A377" s="19"/>
    </row>
    <row r="378" spans="1:1">
      <c r="A378" s="19"/>
    </row>
    <row r="379" spans="1:1">
      <c r="A379" s="19"/>
    </row>
    <row r="380" spans="1:1">
      <c r="A380" s="19"/>
    </row>
    <row r="381" spans="1:1">
      <c r="A381" s="19"/>
    </row>
    <row r="382" spans="1:1">
      <c r="A382" s="19"/>
    </row>
    <row r="383" spans="1:1">
      <c r="A383" s="19"/>
    </row>
    <row r="384" spans="1:1">
      <c r="A384" s="19"/>
    </row>
    <row r="385" spans="1:1">
      <c r="A385" s="19"/>
    </row>
    <row r="386" spans="1:1">
      <c r="A386" s="19"/>
    </row>
    <row r="387" spans="1:1">
      <c r="A387" s="19"/>
    </row>
    <row r="388" spans="1:1">
      <c r="A388" s="19"/>
    </row>
    <row r="389" spans="1:1">
      <c r="A389" s="19"/>
    </row>
    <row r="390" spans="1:1">
      <c r="A390" s="19"/>
    </row>
    <row r="391" spans="1:1">
      <c r="A391" s="19"/>
    </row>
    <row r="392" spans="1:1">
      <c r="A392" s="19"/>
    </row>
    <row r="393" spans="1:1">
      <c r="A393" s="19"/>
    </row>
    <row r="394" spans="1:1">
      <c r="A394" s="19"/>
    </row>
    <row r="395" spans="1:1">
      <c r="A395" s="19"/>
    </row>
    <row r="396" spans="1:1">
      <c r="A396" s="19"/>
    </row>
    <row r="397" spans="1:1">
      <c r="A397" s="19"/>
    </row>
    <row r="398" spans="1:1">
      <c r="A398" s="19"/>
    </row>
    <row r="399" spans="1:1">
      <c r="A399" s="19"/>
    </row>
    <row r="400" spans="1:1">
      <c r="A400" s="19"/>
    </row>
    <row r="401" spans="1:1">
      <c r="A401" s="19"/>
    </row>
    <row r="402" spans="1:1">
      <c r="A402" s="19"/>
    </row>
    <row r="403" spans="1:1">
      <c r="A403" s="19"/>
    </row>
    <row r="404" spans="1:1">
      <c r="A404" s="19"/>
    </row>
    <row r="405" spans="1:1">
      <c r="A405" s="19"/>
    </row>
    <row r="406" spans="1:1">
      <c r="A406" s="19"/>
    </row>
    <row r="407" spans="1:1">
      <c r="A407" s="19"/>
    </row>
    <row r="408" spans="1:1">
      <c r="A408" s="19"/>
    </row>
    <row r="409" spans="1:1">
      <c r="A409" s="19"/>
    </row>
    <row r="410" spans="1:1">
      <c r="A410" s="19"/>
    </row>
    <row r="411" spans="1:1">
      <c r="A411" s="19"/>
    </row>
    <row r="412" spans="1:1">
      <c r="A412" s="19"/>
    </row>
    <row r="413" spans="1:1">
      <c r="A413" s="19"/>
    </row>
    <row r="414" spans="1:1">
      <c r="A414" s="19"/>
    </row>
    <row r="415" spans="1:1">
      <c r="A415" s="19"/>
    </row>
    <row r="416" spans="1:1">
      <c r="A416" s="19"/>
    </row>
    <row r="417" spans="1:1">
      <c r="A417" s="19"/>
    </row>
    <row r="418" spans="1:1">
      <c r="A418" s="19"/>
    </row>
    <row r="419" spans="1:1">
      <c r="A419" s="19"/>
    </row>
    <row r="420" spans="1:1">
      <c r="A420" s="19"/>
    </row>
    <row r="421" spans="1:1">
      <c r="A421" s="19"/>
    </row>
    <row r="422" spans="1:1">
      <c r="A422" s="19"/>
    </row>
    <row r="423" spans="1:1">
      <c r="A423" s="19"/>
    </row>
    <row r="424" spans="1:1">
      <c r="A424" s="19"/>
    </row>
    <row r="425" spans="1:1">
      <c r="A425" s="19"/>
    </row>
    <row r="426" spans="1:1">
      <c r="A426" s="19"/>
    </row>
    <row r="427" spans="1:1">
      <c r="A427" s="19"/>
    </row>
    <row r="428" spans="1:1">
      <c r="A428" s="19"/>
    </row>
    <row r="429" spans="1:1">
      <c r="A429" s="19"/>
    </row>
    <row r="430" spans="1:1">
      <c r="A430" s="19"/>
    </row>
    <row r="431" spans="1:1">
      <c r="A431" s="19"/>
    </row>
    <row r="432" spans="1:1">
      <c r="A432" s="19"/>
    </row>
    <row r="433" spans="1:1">
      <c r="A433" s="19"/>
    </row>
    <row r="434" spans="1:1">
      <c r="A434" s="19"/>
    </row>
    <row r="435" spans="1:1">
      <c r="A435" s="19"/>
    </row>
    <row r="436" spans="1:1">
      <c r="A436" s="19"/>
    </row>
    <row r="437" spans="1:1">
      <c r="A437" s="19"/>
    </row>
    <row r="438" spans="1:1">
      <c r="A438" s="19"/>
    </row>
    <row r="439" spans="1:1">
      <c r="A439" s="19"/>
    </row>
    <row r="440" spans="1:1">
      <c r="A440" s="19"/>
    </row>
    <row r="441" spans="1:1">
      <c r="A441" s="19"/>
    </row>
    <row r="442" spans="1:1">
      <c r="A442" s="19"/>
    </row>
    <row r="443" spans="1:1">
      <c r="A443" s="19"/>
    </row>
    <row r="444" spans="1:1">
      <c r="A444" s="19"/>
    </row>
    <row r="445" spans="1:1">
      <c r="A445" s="19"/>
    </row>
    <row r="446" spans="1:1">
      <c r="A446" s="19"/>
    </row>
    <row r="447" spans="1:1">
      <c r="A447" s="19"/>
    </row>
    <row r="448" spans="1:1">
      <c r="A448" s="19"/>
    </row>
    <row r="449" spans="1:1">
      <c r="A449" s="19"/>
    </row>
    <row r="450" spans="1:1">
      <c r="A450" s="19"/>
    </row>
    <row r="451" spans="1:1">
      <c r="A451" s="19"/>
    </row>
    <row r="452" spans="1:1">
      <c r="A452" s="19"/>
    </row>
    <row r="453" spans="1:1">
      <c r="A453" s="19"/>
    </row>
    <row r="454" spans="1:1">
      <c r="A454" s="19"/>
    </row>
    <row r="455" spans="1:1">
      <c r="A455" s="19"/>
    </row>
    <row r="456" spans="1:1">
      <c r="A456" s="19"/>
    </row>
    <row r="457" spans="1:1">
      <c r="A457" s="19"/>
    </row>
    <row r="458" spans="1:1">
      <c r="A458" s="19"/>
    </row>
    <row r="459" spans="1:1">
      <c r="A459" s="19"/>
    </row>
    <row r="460" spans="1:1">
      <c r="A460" s="19"/>
    </row>
    <row r="461" spans="1:1">
      <c r="A461" s="19"/>
    </row>
    <row r="462" spans="1:1">
      <c r="A462" s="19"/>
    </row>
    <row r="463" spans="1:1">
      <c r="A463" s="19"/>
    </row>
    <row r="464" spans="1:1">
      <c r="A464" s="19"/>
    </row>
    <row r="465" spans="1:1">
      <c r="A465" s="19"/>
    </row>
    <row r="466" spans="1:1">
      <c r="A466" s="19"/>
    </row>
    <row r="467" spans="1:1">
      <c r="A467" s="19"/>
    </row>
    <row r="468" spans="1:1">
      <c r="A468" s="19"/>
    </row>
    <row r="469" spans="1:1">
      <c r="A469" s="19"/>
    </row>
    <row r="470" spans="1:1">
      <c r="A470" s="19"/>
    </row>
    <row r="471" spans="1:1">
      <c r="A471" s="19"/>
    </row>
    <row r="472" spans="1:1">
      <c r="A472" s="19"/>
    </row>
    <row r="473" spans="1:1">
      <c r="A473" s="19"/>
    </row>
    <row r="474" spans="1:1">
      <c r="A474" s="19"/>
    </row>
    <row r="475" spans="1:1">
      <c r="A475" s="19"/>
    </row>
    <row r="476" spans="1:1">
      <c r="A476" s="19"/>
    </row>
    <row r="477" spans="1:1">
      <c r="A477" s="19"/>
    </row>
    <row r="478" spans="1:1">
      <c r="A478" s="19"/>
    </row>
    <row r="479" spans="1:1">
      <c r="A479" s="19"/>
    </row>
    <row r="480" spans="1:1">
      <c r="A480" s="19"/>
    </row>
    <row r="481" spans="1:1">
      <c r="A481" s="19"/>
    </row>
    <row r="482" spans="1:1">
      <c r="A482" s="19"/>
    </row>
    <row r="483" spans="1:1">
      <c r="A483" s="19"/>
    </row>
    <row r="484" spans="1:1">
      <c r="A484" s="19"/>
    </row>
    <row r="485" spans="1:1">
      <c r="A485" s="19"/>
    </row>
    <row r="486" spans="1:1">
      <c r="A486" s="19"/>
    </row>
    <row r="487" spans="1:1">
      <c r="A487" s="19"/>
    </row>
    <row r="488" spans="1:1">
      <c r="A488" s="19"/>
    </row>
    <row r="489" spans="1:1">
      <c r="A489" s="19"/>
    </row>
    <row r="490" spans="1:1">
      <c r="A490" s="19"/>
    </row>
    <row r="491" spans="1:1">
      <c r="A491" s="19"/>
    </row>
    <row r="492" spans="1:1">
      <c r="A492" s="19"/>
    </row>
    <row r="493" spans="1:1">
      <c r="A493" s="19"/>
    </row>
    <row r="494" spans="1:1">
      <c r="A494" s="19"/>
    </row>
    <row r="495" spans="1:1">
      <c r="A495" s="19"/>
    </row>
    <row r="496" spans="1:1">
      <c r="A496" s="19"/>
    </row>
    <row r="497" spans="1:1">
      <c r="A497" s="19"/>
    </row>
    <row r="498" spans="1:1">
      <c r="A498" s="19"/>
    </row>
    <row r="499" spans="1:1">
      <c r="A499" s="19"/>
    </row>
    <row r="500" spans="1:1">
      <c r="A500" s="19"/>
    </row>
    <row r="501" spans="1:1">
      <c r="A501" s="19"/>
    </row>
    <row r="502" spans="1:1">
      <c r="A502" s="19"/>
    </row>
    <row r="503" spans="1:1">
      <c r="A503" s="19"/>
    </row>
    <row r="504" spans="1:1">
      <c r="A504" s="19"/>
    </row>
    <row r="505" spans="1:1">
      <c r="A505" s="19"/>
    </row>
    <row r="506" spans="1:1">
      <c r="A506" s="19"/>
    </row>
    <row r="507" spans="1:1">
      <c r="A507" s="19"/>
    </row>
    <row r="508" spans="1:1">
      <c r="A508" s="19"/>
    </row>
    <row r="509" spans="1:1">
      <c r="A509" s="19"/>
    </row>
    <row r="510" spans="1:1">
      <c r="A510" s="19"/>
    </row>
    <row r="511" spans="1:1">
      <c r="A511" s="19"/>
    </row>
    <row r="512" spans="1:1">
      <c r="A512" s="19"/>
    </row>
    <row r="513" spans="1:1">
      <c r="A513" s="19"/>
    </row>
    <row r="514" spans="1:1">
      <c r="A514" s="19"/>
    </row>
    <row r="515" spans="1:1">
      <c r="A515" s="19"/>
    </row>
    <row r="516" spans="1:1">
      <c r="A516" s="19"/>
    </row>
    <row r="517" spans="1:1">
      <c r="A517" s="19"/>
    </row>
  </sheetData>
  <mergeCells count="1">
    <mergeCell ref="B2:I2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Button 3">
              <controlPr defaultSize="0" print="0" autoFill="0" autoPict="0" macro="[1]!BoxPlot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Button 7">
              <controlPr defaultSize="0" print="0" autoFill="0" autoPict="0" macro="[1]!BoxPlot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6" name="Button 9">
              <controlPr defaultSize="0" print="0" autoFill="0" autoPict="0" macro="[1]!BoxPlot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7" name="Button 8">
              <controlPr defaultSize="0" print="0" autoFill="0" autoPict="0" macro="[1]!BoxPlot">
                <anchor moveWithCells="1" siz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0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27"/>
  <sheetViews>
    <sheetView showGridLines="0" workbookViewId="0">
      <selection activeCell="B25" sqref="B25:H27"/>
    </sheetView>
  </sheetViews>
  <sheetFormatPr baseColWidth="10" defaultColWidth="11.5" defaultRowHeight="13"/>
  <cols>
    <col min="1" max="1" width="4.5" style="24" customWidth="1"/>
    <col min="2" max="2" width="32.33203125" style="24" customWidth="1"/>
    <col min="3" max="3" width="17" style="24" bestFit="1" customWidth="1"/>
    <col min="4" max="4" width="14.5" style="24" bestFit="1" customWidth="1"/>
    <col min="5" max="5" width="16.1640625" style="24" customWidth="1"/>
    <col min="6" max="6" width="14.5" style="24" bestFit="1" customWidth="1"/>
    <col min="7" max="7" width="14.33203125" style="24" bestFit="1" customWidth="1"/>
    <col min="8" max="8" width="11.5" style="24"/>
    <col min="9" max="9" width="12.6640625" style="24" customWidth="1"/>
    <col min="10" max="16384" width="11.5" style="24"/>
  </cols>
  <sheetData>
    <row r="2" spans="2:9">
      <c r="B2" s="1" t="s">
        <v>73</v>
      </c>
    </row>
    <row r="4" spans="2:9">
      <c r="B4" s="1" t="s">
        <v>111</v>
      </c>
    </row>
    <row r="5" spans="2:9">
      <c r="B5" s="1" t="s">
        <v>153</v>
      </c>
    </row>
    <row r="7" spans="2:9">
      <c r="B7" s="143" t="s">
        <v>61</v>
      </c>
      <c r="C7" s="143" t="s">
        <v>222</v>
      </c>
      <c r="D7" s="143"/>
      <c r="E7" s="143"/>
      <c r="F7" s="143"/>
      <c r="G7" s="143"/>
      <c r="H7" s="137" t="s">
        <v>13</v>
      </c>
    </row>
    <row r="8" spans="2:9" ht="14">
      <c r="B8" s="143"/>
      <c r="C8" s="58" t="s">
        <v>55</v>
      </c>
      <c r="D8" s="58" t="s">
        <v>64</v>
      </c>
      <c r="E8" s="58" t="s">
        <v>65</v>
      </c>
      <c r="F8" s="58" t="s">
        <v>66</v>
      </c>
      <c r="G8" s="58" t="s">
        <v>59</v>
      </c>
      <c r="H8" s="137"/>
    </row>
    <row r="9" spans="2:9" ht="15" customHeight="1">
      <c r="B9" s="55" t="s">
        <v>99</v>
      </c>
      <c r="C9" s="21">
        <v>21</v>
      </c>
      <c r="D9" s="21">
        <v>288</v>
      </c>
      <c r="E9" s="21">
        <v>109</v>
      </c>
      <c r="F9" s="21">
        <v>192</v>
      </c>
      <c r="G9" s="21">
        <v>1199</v>
      </c>
      <c r="H9" s="20">
        <f>SUM(C9:G9)</f>
        <v>1809</v>
      </c>
      <c r="I9" s="64"/>
    </row>
    <row r="10" spans="2:9" ht="15" customHeight="1">
      <c r="B10" s="55" t="s">
        <v>100</v>
      </c>
      <c r="C10" s="21">
        <v>57</v>
      </c>
      <c r="D10" s="21">
        <v>84</v>
      </c>
      <c r="E10" s="21">
        <v>568</v>
      </c>
      <c r="F10" s="21">
        <v>632</v>
      </c>
      <c r="G10" s="21">
        <v>255</v>
      </c>
      <c r="H10" s="20">
        <f t="shared" ref="H10:H22" si="0">SUM(C10:G10)</f>
        <v>1596</v>
      </c>
      <c r="I10" s="64"/>
    </row>
    <row r="11" spans="2:9" ht="15" customHeight="1">
      <c r="B11" s="55" t="s">
        <v>102</v>
      </c>
      <c r="C11" s="21">
        <v>126</v>
      </c>
      <c r="D11" s="21">
        <v>225</v>
      </c>
      <c r="E11" s="21">
        <v>552</v>
      </c>
      <c r="F11" s="21">
        <v>98</v>
      </c>
      <c r="G11" s="21">
        <v>231</v>
      </c>
      <c r="H11" s="20">
        <f t="shared" si="0"/>
        <v>1232</v>
      </c>
      <c r="I11" s="64"/>
    </row>
    <row r="12" spans="2:9" ht="15" customHeight="1">
      <c r="B12" s="55" t="s">
        <v>101</v>
      </c>
      <c r="C12" s="21">
        <v>248</v>
      </c>
      <c r="D12" s="21">
        <v>112</v>
      </c>
      <c r="E12" s="21">
        <v>223</v>
      </c>
      <c r="F12" s="21">
        <v>233</v>
      </c>
      <c r="G12" s="21">
        <v>144</v>
      </c>
      <c r="H12" s="20">
        <f t="shared" si="0"/>
        <v>960</v>
      </c>
      <c r="I12" s="64"/>
    </row>
    <row r="13" spans="2:9" ht="15" customHeight="1">
      <c r="B13" s="55" t="s">
        <v>110</v>
      </c>
      <c r="C13" s="21">
        <v>95</v>
      </c>
      <c r="D13" s="21">
        <v>165</v>
      </c>
      <c r="E13" s="21">
        <v>395</v>
      </c>
      <c r="F13" s="21">
        <v>118</v>
      </c>
      <c r="G13" s="21">
        <v>4</v>
      </c>
      <c r="H13" s="20">
        <f t="shared" si="0"/>
        <v>777</v>
      </c>
      <c r="I13" s="64"/>
    </row>
    <row r="14" spans="2:9" ht="15" customHeight="1">
      <c r="B14" s="55" t="s">
        <v>103</v>
      </c>
      <c r="C14" s="21">
        <v>0</v>
      </c>
      <c r="D14" s="21">
        <v>16</v>
      </c>
      <c r="E14" s="21">
        <v>4</v>
      </c>
      <c r="F14" s="21">
        <v>6</v>
      </c>
      <c r="G14" s="21">
        <v>214</v>
      </c>
      <c r="H14" s="20">
        <f t="shared" si="0"/>
        <v>240</v>
      </c>
      <c r="I14" s="64"/>
    </row>
    <row r="15" spans="2:9" ht="15" customHeight="1">
      <c r="B15" s="55" t="s">
        <v>104</v>
      </c>
      <c r="C15" s="21">
        <v>0</v>
      </c>
      <c r="D15" s="21">
        <v>49</v>
      </c>
      <c r="E15" s="21">
        <v>121</v>
      </c>
      <c r="F15" s="21">
        <v>23</v>
      </c>
      <c r="G15" s="21">
        <v>4</v>
      </c>
      <c r="H15" s="20">
        <f t="shared" si="0"/>
        <v>197</v>
      </c>
      <c r="I15" s="64"/>
    </row>
    <row r="16" spans="2:9" ht="15" customHeight="1">
      <c r="B16" s="55" t="s">
        <v>107</v>
      </c>
      <c r="C16" s="21">
        <v>147</v>
      </c>
      <c r="D16" s="21">
        <v>3</v>
      </c>
      <c r="E16" s="21">
        <v>0</v>
      </c>
      <c r="F16" s="21">
        <v>0</v>
      </c>
      <c r="G16" s="21">
        <v>0</v>
      </c>
      <c r="H16" s="20">
        <f t="shared" si="0"/>
        <v>150</v>
      </c>
      <c r="I16" s="64"/>
    </row>
    <row r="17" spans="2:9" ht="15" customHeight="1">
      <c r="B17" s="55" t="s">
        <v>214</v>
      </c>
      <c r="C17" s="21">
        <v>18</v>
      </c>
      <c r="D17" s="21">
        <v>63</v>
      </c>
      <c r="E17" s="21">
        <v>26</v>
      </c>
      <c r="F17" s="21">
        <v>5</v>
      </c>
      <c r="G17" s="21">
        <v>17</v>
      </c>
      <c r="H17" s="20">
        <f t="shared" si="0"/>
        <v>129</v>
      </c>
      <c r="I17" s="64"/>
    </row>
    <row r="18" spans="2:9" ht="15" customHeight="1">
      <c r="B18" s="55" t="s">
        <v>106</v>
      </c>
      <c r="C18" s="21">
        <v>37</v>
      </c>
      <c r="D18" s="21">
        <v>91</v>
      </c>
      <c r="E18" s="21">
        <v>0</v>
      </c>
      <c r="F18" s="21">
        <v>0</v>
      </c>
      <c r="G18" s="21">
        <v>0</v>
      </c>
      <c r="H18" s="20">
        <f t="shared" si="0"/>
        <v>128</v>
      </c>
      <c r="I18" s="64"/>
    </row>
    <row r="19" spans="2:9" ht="15" customHeight="1">
      <c r="B19" s="55" t="s">
        <v>215</v>
      </c>
      <c r="C19" s="21">
        <v>39</v>
      </c>
      <c r="D19" s="21">
        <v>12</v>
      </c>
      <c r="E19" s="21">
        <v>9</v>
      </c>
      <c r="F19" s="21">
        <v>20</v>
      </c>
      <c r="G19" s="21">
        <v>48</v>
      </c>
      <c r="H19" s="20">
        <f t="shared" si="0"/>
        <v>128</v>
      </c>
      <c r="I19" s="64"/>
    </row>
    <row r="20" spans="2:9" ht="15" customHeight="1">
      <c r="B20" s="55" t="s">
        <v>108</v>
      </c>
      <c r="C20" s="21">
        <v>0</v>
      </c>
      <c r="D20" s="21">
        <v>3</v>
      </c>
      <c r="E20" s="21">
        <v>15</v>
      </c>
      <c r="F20" s="21">
        <v>11</v>
      </c>
      <c r="G20" s="21">
        <v>44</v>
      </c>
      <c r="H20" s="20">
        <f t="shared" si="0"/>
        <v>73</v>
      </c>
      <c r="I20" s="64"/>
    </row>
    <row r="21" spans="2:9" ht="14">
      <c r="B21" s="55" t="s">
        <v>148</v>
      </c>
      <c r="C21" s="21">
        <v>43</v>
      </c>
      <c r="D21" s="21">
        <v>1</v>
      </c>
      <c r="E21" s="21">
        <v>0</v>
      </c>
      <c r="F21" s="21">
        <v>0</v>
      </c>
      <c r="G21" s="21">
        <v>0</v>
      </c>
      <c r="H21" s="20">
        <f t="shared" si="0"/>
        <v>44</v>
      </c>
      <c r="I21" s="64"/>
    </row>
    <row r="22" spans="2:9" ht="14">
      <c r="B22" s="55" t="s">
        <v>109</v>
      </c>
      <c r="C22" s="38">
        <v>154</v>
      </c>
      <c r="D22" s="38">
        <v>4</v>
      </c>
      <c r="E22" s="38">
        <v>2</v>
      </c>
      <c r="F22" s="38">
        <v>1</v>
      </c>
      <c r="G22" s="38">
        <v>0</v>
      </c>
      <c r="H22" s="20">
        <f t="shared" si="0"/>
        <v>161</v>
      </c>
    </row>
    <row r="23" spans="2:9">
      <c r="B23" s="2" t="s">
        <v>13</v>
      </c>
      <c r="C23" s="20">
        <f>SUM(C9:C22)</f>
        <v>985</v>
      </c>
      <c r="D23" s="20">
        <f t="shared" ref="D23:H23" si="1">SUM(D9:D22)</f>
        <v>1116</v>
      </c>
      <c r="E23" s="20">
        <f t="shared" si="1"/>
        <v>2024</v>
      </c>
      <c r="F23" s="20">
        <f t="shared" si="1"/>
        <v>1339</v>
      </c>
      <c r="G23" s="20">
        <f t="shared" si="1"/>
        <v>2160</v>
      </c>
      <c r="H23" s="20">
        <f t="shared" si="1"/>
        <v>7624</v>
      </c>
    </row>
    <row r="24" spans="2:9" ht="25.5" customHeight="1">
      <c r="I24" s="33"/>
    </row>
    <row r="25" spans="2:9" ht="26.25" customHeight="1">
      <c r="B25" s="129" t="s">
        <v>123</v>
      </c>
      <c r="C25" s="129"/>
      <c r="D25" s="129"/>
      <c r="E25" s="129"/>
      <c r="F25" s="129"/>
      <c r="G25" s="129"/>
      <c r="H25" s="129"/>
      <c r="I25" s="9"/>
    </row>
    <row r="26" spans="2:9" ht="12.75" customHeight="1">
      <c r="B26" s="129" t="s">
        <v>130</v>
      </c>
      <c r="C26" s="129"/>
      <c r="D26" s="129"/>
      <c r="E26" s="129"/>
      <c r="F26" s="129"/>
      <c r="G26" s="129"/>
      <c r="H26" s="129"/>
      <c r="I26" s="9"/>
    </row>
    <row r="27" spans="2:9" ht="25.5" customHeight="1">
      <c r="B27" s="129" t="s">
        <v>131</v>
      </c>
      <c r="C27" s="129"/>
      <c r="D27" s="129"/>
      <c r="E27" s="129"/>
      <c r="F27" s="129"/>
      <c r="G27" s="129"/>
      <c r="H27" s="129"/>
      <c r="I27" s="9"/>
    </row>
  </sheetData>
  <mergeCells count="6">
    <mergeCell ref="B26:H26"/>
    <mergeCell ref="B27:H27"/>
    <mergeCell ref="H7:H8"/>
    <mergeCell ref="B7:B8"/>
    <mergeCell ref="C7:G7"/>
    <mergeCell ref="B25:H25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B1:AF639"/>
  <sheetViews>
    <sheetView showGridLines="0" zoomScaleNormal="100" workbookViewId="0">
      <selection activeCell="B8" sqref="B8:O33"/>
    </sheetView>
  </sheetViews>
  <sheetFormatPr baseColWidth="10" defaultRowHeight="13"/>
  <cols>
    <col min="1" max="1" width="3.6640625" customWidth="1"/>
    <col min="2" max="2" width="21.6640625" customWidth="1"/>
    <col min="3" max="14" width="7.6640625" customWidth="1"/>
    <col min="15" max="15" width="18" style="26" bestFit="1" customWidth="1"/>
    <col min="16" max="16" width="5.83203125" customWidth="1"/>
    <col min="17" max="17" width="40.1640625" bestFit="1" customWidth="1"/>
    <col min="18" max="18" width="6.6640625" bestFit="1" customWidth="1"/>
    <col min="19" max="20" width="5.1640625" bestFit="1" customWidth="1"/>
    <col min="21" max="21" width="6.6640625" bestFit="1" customWidth="1"/>
    <col min="22" max="25" width="5.1640625" bestFit="1" customWidth="1"/>
    <col min="26" max="26" width="6.6640625" bestFit="1" customWidth="1"/>
    <col min="27" max="29" width="5.1640625" bestFit="1" customWidth="1"/>
    <col min="30" max="31" width="7.83203125" customWidth="1"/>
    <col min="32" max="32" width="13.1640625" bestFit="1" customWidth="1"/>
  </cols>
  <sheetData>
    <row r="1" spans="2:32" ht="16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5"/>
    </row>
    <row r="2" spans="2:32" ht="16">
      <c r="B2" s="1" t="s">
        <v>73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5"/>
    </row>
    <row r="3" spans="2:32" ht="16">
      <c r="B3" s="6"/>
    </row>
    <row r="4" spans="2:32">
      <c r="B4" s="1" t="s">
        <v>114</v>
      </c>
    </row>
    <row r="5" spans="2:32">
      <c r="B5" s="1" t="s">
        <v>153</v>
      </c>
    </row>
    <row r="7" spans="2:32" s="3" customFormat="1">
      <c r="B7" s="15" t="s">
        <v>72</v>
      </c>
      <c r="C7" s="15" t="s">
        <v>1</v>
      </c>
      <c r="D7" s="15" t="s">
        <v>2</v>
      </c>
      <c r="E7" s="15" t="s">
        <v>3</v>
      </c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  <c r="K7" s="15" t="s">
        <v>9</v>
      </c>
      <c r="L7" s="15" t="s">
        <v>10</v>
      </c>
      <c r="M7" s="15" t="s">
        <v>11</v>
      </c>
      <c r="N7" s="15" t="s">
        <v>12</v>
      </c>
      <c r="O7" s="27" t="s">
        <v>43</v>
      </c>
      <c r="Q7" s="5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2:32" s="3" customFormat="1" ht="15" customHeight="1">
      <c r="B8" s="32" t="s">
        <v>74</v>
      </c>
      <c r="C8" s="21">
        <v>34.421290322580646</v>
      </c>
      <c r="D8" s="21">
        <v>33.629999999999995</v>
      </c>
      <c r="E8" s="21">
        <v>33.50333333333333</v>
      </c>
      <c r="F8" s="21">
        <v>25.41</v>
      </c>
      <c r="G8" s="21">
        <v>37.175666666666665</v>
      </c>
      <c r="H8" s="21">
        <v>32.527391304347823</v>
      </c>
      <c r="I8" s="21">
        <v>39.633181818181818</v>
      </c>
      <c r="J8" s="21">
        <v>28.43</v>
      </c>
      <c r="K8" s="21">
        <v>31.772307692307688</v>
      </c>
      <c r="L8" s="21">
        <v>29.542580645161287</v>
      </c>
      <c r="M8" s="21">
        <v>21.585652173913044</v>
      </c>
      <c r="N8" s="21">
        <v>41.039642857142859</v>
      </c>
      <c r="O8" s="20">
        <f>AVERAGE(C8:N8)</f>
        <v>32.389253901136257</v>
      </c>
      <c r="P8" s="11"/>
      <c r="Q8" s="72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/>
      <c r="AF8"/>
    </row>
    <row r="9" spans="2:32" ht="15" customHeight="1">
      <c r="B9" s="32" t="s">
        <v>75</v>
      </c>
      <c r="C9" s="21">
        <v>29.688965517241375</v>
      </c>
      <c r="D9" s="21">
        <v>29.692962962962959</v>
      </c>
      <c r="E9" s="21">
        <v>28.582999999999995</v>
      </c>
      <c r="F9" s="21">
        <v>28.967878787878789</v>
      </c>
      <c r="G9" s="21">
        <v>31.713947368421049</v>
      </c>
      <c r="H9" s="21">
        <v>32.936428571428571</v>
      </c>
      <c r="I9" s="21">
        <v>33.669032258064519</v>
      </c>
      <c r="J9" s="21">
        <v>37.14725</v>
      </c>
      <c r="K9" s="21">
        <v>33.924000000000007</v>
      </c>
      <c r="L9" s="21">
        <v>36.027941176470591</v>
      </c>
      <c r="M9" s="21">
        <v>31.218108108108105</v>
      </c>
      <c r="N9" s="21">
        <v>44.061290322580646</v>
      </c>
      <c r="O9" s="20">
        <f t="shared" ref="O9:O33" si="0">AVERAGE(C9:N9)</f>
        <v>33.135900422763051</v>
      </c>
      <c r="P9" s="11"/>
      <c r="Q9" s="72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</row>
    <row r="10" spans="2:32" ht="15" customHeight="1">
      <c r="B10" s="32" t="s">
        <v>76</v>
      </c>
      <c r="C10" s="21">
        <v>65.674594594594595</v>
      </c>
      <c r="D10" s="21">
        <v>81.638387096774196</v>
      </c>
      <c r="E10" s="21">
        <v>226.81074074074075</v>
      </c>
      <c r="F10" s="21">
        <v>63.778148148148155</v>
      </c>
      <c r="G10" s="21">
        <v>60.80772727272727</v>
      </c>
      <c r="H10" s="21">
        <v>73.86090909090909</v>
      </c>
      <c r="I10" s="21">
        <v>63.686666666666667</v>
      </c>
      <c r="J10" s="21">
        <v>55.117391304347819</v>
      </c>
      <c r="K10" s="21">
        <v>74.913846153846166</v>
      </c>
      <c r="L10" s="21">
        <v>44.634545454545453</v>
      </c>
      <c r="M10" s="21">
        <v>46.404999999999987</v>
      </c>
      <c r="N10" s="21">
        <v>50.95454545454546</v>
      </c>
      <c r="O10" s="20">
        <f t="shared" si="0"/>
        <v>75.690208498153808</v>
      </c>
      <c r="P10" s="11"/>
      <c r="Q10" s="72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</row>
    <row r="11" spans="2:32" ht="15" customHeight="1">
      <c r="B11" s="32" t="s">
        <v>77</v>
      </c>
      <c r="C11" s="21">
        <v>74.298000000000002</v>
      </c>
      <c r="D11" s="21">
        <v>74.03125</v>
      </c>
      <c r="E11" s="21">
        <v>329.38</v>
      </c>
      <c r="F11" s="21">
        <v>69.822857142857146</v>
      </c>
      <c r="G11" s="21">
        <v>77.007272727272735</v>
      </c>
      <c r="H11" s="21">
        <v>45.664285714285711</v>
      </c>
      <c r="I11" s="21">
        <v>112.94142857142857</v>
      </c>
      <c r="J11" s="21">
        <v>75.198750000000004</v>
      </c>
      <c r="K11" s="21">
        <v>74.49499999999999</v>
      </c>
      <c r="L11" s="21">
        <v>74.494285714285724</v>
      </c>
      <c r="M11" s="21">
        <v>87.83</v>
      </c>
      <c r="N11" s="21">
        <v>87.177500000000009</v>
      </c>
      <c r="O11" s="20">
        <f t="shared" si="0"/>
        <v>98.528385822510828</v>
      </c>
      <c r="P11" s="11"/>
      <c r="Q11" s="72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</row>
    <row r="12" spans="2:32" ht="15" customHeight="1">
      <c r="B12" s="32" t="s">
        <v>78</v>
      </c>
      <c r="C12" s="21">
        <v>49.814303797468355</v>
      </c>
      <c r="D12" s="21">
        <v>160.50342857142857</v>
      </c>
      <c r="E12" s="21">
        <v>51.722096774193538</v>
      </c>
      <c r="F12" s="21">
        <v>45.064285714285717</v>
      </c>
      <c r="G12" s="21">
        <v>47.668607594936709</v>
      </c>
      <c r="H12" s="21">
        <v>45.18782608695652</v>
      </c>
      <c r="I12" s="21">
        <v>50.225357142857149</v>
      </c>
      <c r="J12" s="21">
        <v>45.193191489361702</v>
      </c>
      <c r="K12" s="21">
        <v>52.278604651162794</v>
      </c>
      <c r="L12" s="21">
        <v>49.544594594594599</v>
      </c>
      <c r="M12" s="21">
        <v>142.34901408450702</v>
      </c>
      <c r="N12" s="21">
        <v>48.210602409638554</v>
      </c>
      <c r="O12" s="20">
        <f t="shared" si="0"/>
        <v>65.646826075949278</v>
      </c>
      <c r="P12" s="11"/>
      <c r="Q12" s="72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</row>
    <row r="13" spans="2:32" ht="15" customHeight="1">
      <c r="B13" s="32" t="s">
        <v>79</v>
      </c>
      <c r="C13" s="21">
        <v>68.10437499999999</v>
      </c>
      <c r="D13" s="21">
        <v>69.28857142857143</v>
      </c>
      <c r="E13" s="21">
        <v>64.671785714285718</v>
      </c>
      <c r="F13" s="21">
        <v>56.496086956521729</v>
      </c>
      <c r="G13" s="21">
        <v>70.125172413793109</v>
      </c>
      <c r="H13" s="21">
        <v>75.528260869565216</v>
      </c>
      <c r="I13" s="21">
        <v>60.302222222222227</v>
      </c>
      <c r="J13" s="21">
        <v>64.676296296296286</v>
      </c>
      <c r="K13" s="21">
        <v>53.856086956521743</v>
      </c>
      <c r="L13" s="21">
        <v>86.918076923076924</v>
      </c>
      <c r="M13" s="21">
        <v>61.331481481481475</v>
      </c>
      <c r="N13" s="21">
        <v>52.321612903225805</v>
      </c>
      <c r="O13" s="20">
        <f t="shared" si="0"/>
        <v>65.30166909713013</v>
      </c>
      <c r="P13" s="11"/>
      <c r="Q13" s="72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</row>
    <row r="14" spans="2:32" ht="15" customHeight="1">
      <c r="B14" s="32" t="s">
        <v>80</v>
      </c>
      <c r="C14" s="21">
        <v>41.449999999999996</v>
      </c>
      <c r="D14" s="21">
        <v>33.79</v>
      </c>
      <c r="E14" s="21">
        <v>48.707142857142856</v>
      </c>
      <c r="F14" s="21">
        <v>20.75</v>
      </c>
      <c r="G14" s="21">
        <v>37.989999999999995</v>
      </c>
      <c r="H14" s="21">
        <v>34.963333333333331</v>
      </c>
      <c r="I14" s="21">
        <v>28.804285714285715</v>
      </c>
      <c r="J14" s="21">
        <v>29.775000000000002</v>
      </c>
      <c r="K14" s="21">
        <v>27.974545454545456</v>
      </c>
      <c r="L14" s="21">
        <v>36.817500000000003</v>
      </c>
      <c r="M14" s="21">
        <v>40.726666666666667</v>
      </c>
      <c r="N14" s="21">
        <v>72.567142857142855</v>
      </c>
      <c r="O14" s="20">
        <f t="shared" si="0"/>
        <v>37.859634740259743</v>
      </c>
      <c r="P14" s="11"/>
      <c r="Q14" s="72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</row>
    <row r="15" spans="2:32" ht="15" customHeight="1">
      <c r="B15" s="32" t="s">
        <v>81</v>
      </c>
      <c r="C15" s="21">
        <v>41.788421052631577</v>
      </c>
      <c r="D15" s="21">
        <v>55.335263157894744</v>
      </c>
      <c r="E15" s="21">
        <v>52.799583333333324</v>
      </c>
      <c r="F15" s="21">
        <v>55.571999999999996</v>
      </c>
      <c r="G15" s="21">
        <v>45.603125000000006</v>
      </c>
      <c r="H15" s="21">
        <v>45.306249999999999</v>
      </c>
      <c r="I15" s="21">
        <v>57.487500000000004</v>
      </c>
      <c r="J15" s="21">
        <v>42.748461538461541</v>
      </c>
      <c r="K15" s="21">
        <v>46.450526315789475</v>
      </c>
      <c r="L15" s="21">
        <v>27.921428571428574</v>
      </c>
      <c r="M15" s="21">
        <v>53.234999999999999</v>
      </c>
      <c r="N15" s="21">
        <v>57.916666666666664</v>
      </c>
      <c r="O15" s="20">
        <f t="shared" si="0"/>
        <v>48.513685469683821</v>
      </c>
      <c r="P15" s="11"/>
      <c r="Q15" s="72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</row>
    <row r="16" spans="2:32" ht="15" customHeight="1">
      <c r="B16" s="32" t="s">
        <v>82</v>
      </c>
      <c r="C16" s="21">
        <v>128.07166666666669</v>
      </c>
      <c r="D16" s="21">
        <v>141.24500000000003</v>
      </c>
      <c r="E16" s="21">
        <v>86.869090909090914</v>
      </c>
      <c r="F16" s="21">
        <v>129.54375000000002</v>
      </c>
      <c r="G16" s="21">
        <v>104.91</v>
      </c>
      <c r="H16" s="21">
        <v>81.734999999999999</v>
      </c>
      <c r="I16" s="21">
        <v>156.36333333333332</v>
      </c>
      <c r="J16" s="21">
        <v>96.575833333333321</v>
      </c>
      <c r="K16" s="21">
        <v>151.46625</v>
      </c>
      <c r="L16" s="21">
        <v>136.60555555555553</v>
      </c>
      <c r="M16" s="21">
        <v>80.568333333333328</v>
      </c>
      <c r="N16" s="21">
        <v>124.93999999999998</v>
      </c>
      <c r="O16" s="20">
        <f t="shared" si="0"/>
        <v>118.24115109427612</v>
      </c>
      <c r="P16" s="11"/>
      <c r="Q16" s="72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</row>
    <row r="17" spans="2:30" ht="15" customHeight="1">
      <c r="B17" s="32" t="s">
        <v>83</v>
      </c>
      <c r="C17" s="21">
        <v>54.451249999999995</v>
      </c>
      <c r="D17" s="21">
        <v>83.352777777777789</v>
      </c>
      <c r="E17" s="21">
        <v>68.010000000000005</v>
      </c>
      <c r="F17" s="21">
        <v>54.990714285714276</v>
      </c>
      <c r="G17" s="21">
        <v>49.41</v>
      </c>
      <c r="H17" s="21">
        <v>47.455882352941167</v>
      </c>
      <c r="I17" s="21">
        <v>57.118000000000002</v>
      </c>
      <c r="J17" s="21">
        <v>43.010909090909088</v>
      </c>
      <c r="K17" s="21">
        <v>48.3735294117647</v>
      </c>
      <c r="L17" s="21">
        <v>48.04571428571429</v>
      </c>
      <c r="M17" s="21">
        <v>26.844500000000004</v>
      </c>
      <c r="N17" s="21">
        <v>46.793333333333344</v>
      </c>
      <c r="O17" s="20">
        <f t="shared" si="0"/>
        <v>52.321384211512886</v>
      </c>
      <c r="P17" s="11"/>
      <c r="Q17" s="72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</row>
    <row r="18" spans="2:30" ht="15" customHeight="1">
      <c r="B18" s="32" t="s">
        <v>84</v>
      </c>
      <c r="C18" s="21">
        <v>13.9</v>
      </c>
      <c r="D18" s="21">
        <v>25</v>
      </c>
      <c r="E18" s="21">
        <v>32.5</v>
      </c>
      <c r="F18" s="21">
        <v>32.68333333333333</v>
      </c>
      <c r="G18" s="21">
        <v>24.386666666666667</v>
      </c>
      <c r="H18" s="21">
        <v>27.725000000000001</v>
      </c>
      <c r="I18" s="21">
        <v>23.8825</v>
      </c>
      <c r="J18" s="21">
        <v>23.392500000000002</v>
      </c>
      <c r="K18" s="21">
        <v>36.887500000000003</v>
      </c>
      <c r="L18" s="21">
        <v>40.326666666666661</v>
      </c>
      <c r="M18" s="21">
        <v>22.087499999999999</v>
      </c>
      <c r="N18" s="21">
        <v>29.079999999999995</v>
      </c>
      <c r="O18" s="20">
        <f t="shared" si="0"/>
        <v>27.654305555555553</v>
      </c>
      <c r="P18" s="11"/>
      <c r="Q18" s="72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</row>
    <row r="19" spans="2:30" ht="15" customHeight="1">
      <c r="B19" s="32" t="s">
        <v>86</v>
      </c>
      <c r="C19" s="21">
        <v>37.664626865671636</v>
      </c>
      <c r="D19" s="21">
        <v>42.988113207547165</v>
      </c>
      <c r="E19" s="21">
        <v>51.731228070175433</v>
      </c>
      <c r="F19" s="21">
        <v>44.922727272727265</v>
      </c>
      <c r="G19" s="21">
        <v>43.702025316455689</v>
      </c>
      <c r="H19" s="21">
        <v>48.666666666666671</v>
      </c>
      <c r="I19" s="21">
        <v>40.281249999999993</v>
      </c>
      <c r="J19" s="21">
        <v>56.849682539682526</v>
      </c>
      <c r="K19" s="21">
        <v>50.015892857142866</v>
      </c>
      <c r="L19" s="21">
        <v>51.124333333333333</v>
      </c>
      <c r="M19" s="21">
        <v>38.8359375</v>
      </c>
      <c r="N19" s="21">
        <v>35.915342465753419</v>
      </c>
      <c r="O19" s="20">
        <f t="shared" si="0"/>
        <v>45.224818841262994</v>
      </c>
      <c r="P19" s="11"/>
      <c r="Q19" s="72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</row>
    <row r="20" spans="2:30" ht="15" customHeight="1">
      <c r="B20" s="32" t="s">
        <v>87</v>
      </c>
      <c r="C20" s="21">
        <v>62.846799999999995</v>
      </c>
      <c r="D20" s="21">
        <v>55.176666666666662</v>
      </c>
      <c r="E20" s="21">
        <v>50.433571428571426</v>
      </c>
      <c r="F20" s="21">
        <v>52.408979591836733</v>
      </c>
      <c r="G20" s="21">
        <v>52.526052631578942</v>
      </c>
      <c r="H20" s="21">
        <v>56.118055555555557</v>
      </c>
      <c r="I20" s="21">
        <v>33.248409090909085</v>
      </c>
      <c r="J20" s="21">
        <v>43.39387755102041</v>
      </c>
      <c r="K20" s="21">
        <v>46.164186046511624</v>
      </c>
      <c r="L20" s="21">
        <v>64.56340909090909</v>
      </c>
      <c r="M20" s="21">
        <v>43.058076923076925</v>
      </c>
      <c r="N20" s="21">
        <v>51.650862068965502</v>
      </c>
      <c r="O20" s="20">
        <f t="shared" si="0"/>
        <v>50.965745553800154</v>
      </c>
      <c r="P20" s="11"/>
      <c r="Q20" s="72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</row>
    <row r="21" spans="2:30" ht="15" customHeight="1">
      <c r="B21" s="32" t="s">
        <v>85</v>
      </c>
      <c r="C21" s="21">
        <v>50.9</v>
      </c>
      <c r="D21" s="21"/>
      <c r="E21" s="21"/>
      <c r="F21" s="21">
        <v>125.38</v>
      </c>
      <c r="G21" s="21">
        <v>33</v>
      </c>
      <c r="H21" s="21"/>
      <c r="I21" s="21"/>
      <c r="J21" s="21">
        <v>31.650000000000002</v>
      </c>
      <c r="K21" s="21"/>
      <c r="L21" s="21">
        <v>127.1</v>
      </c>
      <c r="M21" s="21"/>
      <c r="N21" s="21"/>
      <c r="O21" s="20">
        <f>AVERAGE(C21:N21)</f>
        <v>73.605999999999995</v>
      </c>
      <c r="P21" s="11"/>
      <c r="Q21" s="72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</row>
    <row r="22" spans="2:30" ht="15" customHeight="1">
      <c r="B22" s="32" t="s">
        <v>88</v>
      </c>
      <c r="C22" s="21">
        <v>50.706219512195119</v>
      </c>
      <c r="D22" s="21">
        <v>54.712258064516128</v>
      </c>
      <c r="E22" s="21">
        <v>53.856756756756752</v>
      </c>
      <c r="F22" s="21">
        <v>45.730270270270275</v>
      </c>
      <c r="G22" s="21">
        <v>48.687352941176471</v>
      </c>
      <c r="H22" s="21">
        <v>45.53577464788733</v>
      </c>
      <c r="I22" s="21">
        <v>42.926933333333324</v>
      </c>
      <c r="J22" s="21">
        <v>44.182794117647056</v>
      </c>
      <c r="K22" s="21">
        <v>42.384307692307686</v>
      </c>
      <c r="L22" s="21">
        <v>41.15625</v>
      </c>
      <c r="M22" s="21">
        <v>42.939850746268668</v>
      </c>
      <c r="N22" s="21">
        <v>45.579651162790697</v>
      </c>
      <c r="O22" s="20">
        <f t="shared" si="0"/>
        <v>46.533201603762457</v>
      </c>
      <c r="P22" s="11"/>
      <c r="Q22" s="72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</row>
    <row r="23" spans="2:30" ht="15" customHeight="1">
      <c r="B23" s="32" t="s">
        <v>90</v>
      </c>
      <c r="C23" s="21">
        <v>169.71111111111111</v>
      </c>
      <c r="D23" s="21">
        <v>92.342000000000013</v>
      </c>
      <c r="E23" s="21">
        <v>168.25363636363636</v>
      </c>
      <c r="F23" s="21">
        <v>87.89</v>
      </c>
      <c r="G23" s="21">
        <v>89.288750000000007</v>
      </c>
      <c r="H23" s="21">
        <v>107.10222222222222</v>
      </c>
      <c r="I23" s="21">
        <v>91.236666666666679</v>
      </c>
      <c r="J23" s="21">
        <v>453.9309090909091</v>
      </c>
      <c r="K23" s="21">
        <v>240.95499999999998</v>
      </c>
      <c r="L23" s="21">
        <v>183.52222222222224</v>
      </c>
      <c r="M23" s="21">
        <v>167.4975</v>
      </c>
      <c r="N23" s="21">
        <v>112.946</v>
      </c>
      <c r="O23" s="20">
        <f t="shared" si="0"/>
        <v>163.72300147306396</v>
      </c>
      <c r="P23" s="11"/>
      <c r="Q23" s="72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</row>
    <row r="24" spans="2:30" ht="15" customHeight="1">
      <c r="B24" s="32" t="s">
        <v>89</v>
      </c>
      <c r="C24" s="21">
        <v>118.91125</v>
      </c>
      <c r="D24" s="21">
        <v>115.40590909090908</v>
      </c>
      <c r="E24" s="21">
        <v>87.398636363636356</v>
      </c>
      <c r="F24" s="21">
        <v>81.476315789473674</v>
      </c>
      <c r="G24" s="21">
        <v>96.33608695652174</v>
      </c>
      <c r="H24" s="21">
        <v>109.94260869565217</v>
      </c>
      <c r="I24" s="21">
        <v>116.72095238095237</v>
      </c>
      <c r="J24" s="21">
        <v>84.650357142857132</v>
      </c>
      <c r="K24" s="21">
        <v>78.077619047619052</v>
      </c>
      <c r="L24" s="21">
        <v>89.749285714285705</v>
      </c>
      <c r="M24" s="21">
        <v>57.86695652173912</v>
      </c>
      <c r="N24" s="21">
        <v>53.136000000000003</v>
      </c>
      <c r="O24" s="20">
        <f t="shared" si="0"/>
        <v>90.805998141970534</v>
      </c>
      <c r="P24" s="11"/>
      <c r="Q24" s="72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</row>
    <row r="25" spans="2:30" ht="15" customHeight="1">
      <c r="B25" s="32" t="s">
        <v>91</v>
      </c>
      <c r="C25" s="21">
        <v>61.267142857142858</v>
      </c>
      <c r="D25" s="21">
        <v>77.785777777777767</v>
      </c>
      <c r="E25" s="21">
        <v>61.090181818181819</v>
      </c>
      <c r="F25" s="21">
        <v>56.166599999999995</v>
      </c>
      <c r="G25" s="21">
        <v>65.866799999999998</v>
      </c>
      <c r="H25" s="21">
        <v>65.643799999999999</v>
      </c>
      <c r="I25" s="21">
        <v>45.302641509433954</v>
      </c>
      <c r="J25" s="21">
        <v>63.860175438596485</v>
      </c>
      <c r="K25" s="21">
        <v>54.750263157894743</v>
      </c>
      <c r="L25" s="21">
        <v>47.483404255319137</v>
      </c>
      <c r="M25" s="21">
        <v>54.640249999999995</v>
      </c>
      <c r="N25" s="21">
        <v>64.482325581395358</v>
      </c>
      <c r="O25" s="20">
        <f t="shared" si="0"/>
        <v>59.86161353297851</v>
      </c>
      <c r="P25" s="11"/>
      <c r="Q25" s="72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</row>
    <row r="26" spans="2:30" ht="15" customHeight="1">
      <c r="B26" s="32" t="s">
        <v>92</v>
      </c>
      <c r="C26" s="21">
        <v>52.372758620689652</v>
      </c>
      <c r="D26" s="21">
        <v>115.04185185185186</v>
      </c>
      <c r="E26" s="21">
        <v>69.513666666666666</v>
      </c>
      <c r="F26" s="21">
        <v>62.694999999999986</v>
      </c>
      <c r="G26" s="21">
        <v>53.678857142857147</v>
      </c>
      <c r="H26" s="21">
        <v>77.167777777777786</v>
      </c>
      <c r="I26" s="21">
        <v>62.908205128205132</v>
      </c>
      <c r="J26" s="21">
        <v>71.497105263157891</v>
      </c>
      <c r="K26" s="21">
        <v>58.880434782608695</v>
      </c>
      <c r="L26" s="21">
        <v>55.55681818181818</v>
      </c>
      <c r="M26" s="21">
        <v>47.75</v>
      </c>
      <c r="N26" s="21">
        <v>54.977586206896547</v>
      </c>
      <c r="O26" s="20">
        <f t="shared" si="0"/>
        <v>65.170005135210786</v>
      </c>
      <c r="P26" s="11"/>
      <c r="Q26" s="72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</row>
    <row r="27" spans="2:30" ht="15" customHeight="1">
      <c r="B27" s="32" t="s">
        <v>93</v>
      </c>
      <c r="C27" s="21">
        <v>247.17</v>
      </c>
      <c r="D27" s="21">
        <v>272.28500000000003</v>
      </c>
      <c r="E27" s="21">
        <v>207.72</v>
      </c>
      <c r="F27" s="21">
        <v>265.79000000000002</v>
      </c>
      <c r="G27" s="21"/>
      <c r="H27" s="21"/>
      <c r="I27" s="21">
        <v>193.77500000000001</v>
      </c>
      <c r="J27" s="21">
        <v>220.495</v>
      </c>
      <c r="K27" s="21">
        <v>2803.6</v>
      </c>
      <c r="L27" s="21"/>
      <c r="M27" s="21">
        <v>183.6</v>
      </c>
      <c r="N27" s="21">
        <v>166.27500000000001</v>
      </c>
      <c r="O27" s="20">
        <f t="shared" si="0"/>
        <v>506.74555555555554</v>
      </c>
      <c r="P27" s="11"/>
      <c r="Q27" s="72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</row>
    <row r="28" spans="2:30" ht="15" customHeight="1">
      <c r="B28" s="32" t="s">
        <v>95</v>
      </c>
      <c r="C28" s="21">
        <v>2001.1322222222225</v>
      </c>
      <c r="D28" s="21">
        <v>97.350999999999999</v>
      </c>
      <c r="E28" s="21">
        <v>437.33545454545452</v>
      </c>
      <c r="F28" s="21">
        <v>1310.8954545454544</v>
      </c>
      <c r="G28" s="21">
        <v>238.9433333333333</v>
      </c>
      <c r="H28" s="21">
        <v>282.95833333333331</v>
      </c>
      <c r="I28" s="21">
        <v>83.202857142857141</v>
      </c>
      <c r="J28" s="21">
        <v>102.76272727272726</v>
      </c>
      <c r="K28" s="21">
        <v>202.01</v>
      </c>
      <c r="L28" s="21">
        <v>101.65285714285714</v>
      </c>
      <c r="M28" s="21">
        <v>89.717142857142861</v>
      </c>
      <c r="N28" s="21">
        <v>60.911428571428573</v>
      </c>
      <c r="O28" s="20">
        <f t="shared" si="0"/>
        <v>417.40606758056765</v>
      </c>
      <c r="Q28" s="72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</row>
    <row r="29" spans="2:30" ht="15" customHeight="1">
      <c r="B29" s="32" t="s">
        <v>94</v>
      </c>
      <c r="C29" s="21">
        <v>81.804285714285712</v>
      </c>
      <c r="D29" s="21">
        <v>44.375</v>
      </c>
      <c r="E29" s="21">
        <v>79.721111111111114</v>
      </c>
      <c r="F29" s="21">
        <v>41.08</v>
      </c>
      <c r="G29" s="21">
        <v>70.315714285714293</v>
      </c>
      <c r="H29" s="21">
        <v>64.746000000000009</v>
      </c>
      <c r="I29" s="21">
        <v>67.146000000000001</v>
      </c>
      <c r="J29" s="21">
        <v>50.62</v>
      </c>
      <c r="K29" s="21">
        <v>47.145000000000003</v>
      </c>
      <c r="L29" s="21">
        <v>76.068571428571431</v>
      </c>
      <c r="M29" s="21">
        <v>47.081249999999997</v>
      </c>
      <c r="N29" s="21">
        <v>74.151428571428582</v>
      </c>
      <c r="O29" s="20">
        <f t="shared" si="0"/>
        <v>62.021196759259261</v>
      </c>
      <c r="P29" s="11"/>
      <c r="Q29" s="72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</row>
    <row r="30" spans="2:30" ht="15" customHeight="1">
      <c r="B30" s="32" t="s">
        <v>96</v>
      </c>
      <c r="C30" s="21">
        <v>22.506666666666664</v>
      </c>
      <c r="D30" s="21">
        <v>698.86</v>
      </c>
      <c r="E30" s="21">
        <v>58.553999999999995</v>
      </c>
      <c r="F30" s="21">
        <v>40.799999999999997</v>
      </c>
      <c r="G30" s="21">
        <v>59.959999999999994</v>
      </c>
      <c r="H30" s="21">
        <v>114.11250000000001</v>
      </c>
      <c r="I30" s="21">
        <v>37.363333333333337</v>
      </c>
      <c r="J30" s="21">
        <v>60.25</v>
      </c>
      <c r="K30" s="21">
        <v>25</v>
      </c>
      <c r="L30" s="21">
        <v>54.455000000000005</v>
      </c>
      <c r="M30" s="21">
        <v>39.183333333333337</v>
      </c>
      <c r="N30" s="21">
        <v>24.9</v>
      </c>
      <c r="O30" s="20">
        <f t="shared" si="0"/>
        <v>102.99540277777777</v>
      </c>
      <c r="P30" s="11"/>
      <c r="Q30" s="72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</row>
    <row r="31" spans="2:30" ht="15" customHeight="1">
      <c r="B31" s="32" t="s">
        <v>121</v>
      </c>
      <c r="C31" s="21"/>
      <c r="D31" s="21">
        <v>466</v>
      </c>
      <c r="E31" s="21">
        <v>18.920000000000002</v>
      </c>
      <c r="F31" s="21">
        <v>23.5</v>
      </c>
      <c r="G31" s="21"/>
      <c r="H31" s="21"/>
      <c r="I31" s="21">
        <v>17.816666666666666</v>
      </c>
      <c r="J31" s="21"/>
      <c r="K31" s="21"/>
      <c r="L31" s="21">
        <v>27.692500000000003</v>
      </c>
      <c r="M31" s="21"/>
      <c r="N31" s="21">
        <v>45.75</v>
      </c>
      <c r="O31" s="20">
        <f t="shared" si="0"/>
        <v>99.946527777777774</v>
      </c>
      <c r="P31" s="11"/>
      <c r="Q31" s="72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</row>
    <row r="32" spans="2:30" ht="15" customHeight="1">
      <c r="B32" s="32" t="s">
        <v>97</v>
      </c>
      <c r="C32" s="21">
        <v>112.85709090909091</v>
      </c>
      <c r="D32" s="21">
        <v>69.833103448275864</v>
      </c>
      <c r="E32" s="21">
        <v>208.89305555555558</v>
      </c>
      <c r="F32" s="21">
        <v>54.779545454545456</v>
      </c>
      <c r="G32" s="21">
        <v>144.06647058823529</v>
      </c>
      <c r="H32" s="21">
        <v>228.26000000000002</v>
      </c>
      <c r="I32" s="21">
        <v>130.7553846153846</v>
      </c>
      <c r="J32" s="21">
        <v>123.67666666666668</v>
      </c>
      <c r="K32" s="21">
        <v>82.307333333333347</v>
      </c>
      <c r="L32" s="21">
        <v>96.726052631578952</v>
      </c>
      <c r="M32" s="21">
        <v>150.71782608695651</v>
      </c>
      <c r="N32" s="21">
        <v>55.819268292682928</v>
      </c>
      <c r="O32" s="20">
        <f t="shared" si="0"/>
        <v>121.55764979852552</v>
      </c>
      <c r="P32" s="11"/>
      <c r="Q32" s="72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</row>
    <row r="33" spans="2:30" ht="15" customHeight="1">
      <c r="B33" s="32" t="s">
        <v>98</v>
      </c>
      <c r="C33" s="21">
        <v>37.685000000000002</v>
      </c>
      <c r="D33" s="21">
        <v>154.66499999999999</v>
      </c>
      <c r="E33" s="21">
        <v>36.54</v>
      </c>
      <c r="F33" s="21">
        <v>2.75</v>
      </c>
      <c r="G33" s="21"/>
      <c r="H33" s="21"/>
      <c r="I33" s="21"/>
      <c r="J33" s="21"/>
      <c r="K33" s="21"/>
      <c r="L33" s="21"/>
      <c r="M33" s="21">
        <v>24.64</v>
      </c>
      <c r="N33" s="21">
        <v>20.166249999999998</v>
      </c>
      <c r="O33" s="20">
        <f t="shared" si="0"/>
        <v>46.074374999999996</v>
      </c>
      <c r="Q33" s="72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</row>
    <row r="34" spans="2:30" ht="1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Q34" s="57"/>
      <c r="S34" s="72"/>
    </row>
    <row r="35" spans="2:30" ht="15" customHeight="1">
      <c r="B35" s="52" t="s">
        <v>123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Q35" s="57"/>
      <c r="S35" s="72"/>
    </row>
    <row r="36" spans="2:30" ht="15" customHeight="1"/>
    <row r="37" spans="2:30">
      <c r="B37" s="10" t="s">
        <v>62</v>
      </c>
      <c r="C37" s="18"/>
    </row>
    <row r="38" spans="2:30" ht="15" customHeight="1"/>
    <row r="39" spans="2:30" ht="15" customHeight="1">
      <c r="B39" s="24"/>
    </row>
    <row r="40" spans="2:30" ht="15" customHeight="1"/>
    <row r="41" spans="2:30" ht="15" customHeight="1"/>
    <row r="42" spans="2:30" ht="15" customHeight="1"/>
    <row r="43" spans="2:30" ht="15" customHeight="1"/>
    <row r="44" spans="2:30" ht="15" customHeight="1"/>
    <row r="45" spans="2:30" ht="15" customHeight="1"/>
    <row r="46" spans="2:30" ht="15" customHeight="1"/>
    <row r="47" spans="2:30" ht="15" customHeight="1"/>
    <row r="48" spans="2:3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9"/>
  <dimension ref="A2:J32"/>
  <sheetViews>
    <sheetView showGridLines="0" workbookViewId="0">
      <selection activeCell="J2" sqref="J2"/>
    </sheetView>
  </sheetViews>
  <sheetFormatPr baseColWidth="10" defaultRowHeight="13"/>
  <cols>
    <col min="1" max="1" width="10.83203125" style="78"/>
    <col min="2" max="2" width="8.5" style="78" bestFit="1" customWidth="1"/>
    <col min="3" max="3" width="17.83203125" style="78" bestFit="1" customWidth="1"/>
  </cols>
  <sheetData>
    <row r="2" spans="2:10" ht="14">
      <c r="B2" s="83" t="s">
        <v>0</v>
      </c>
      <c r="C2" s="83" t="s">
        <v>43</v>
      </c>
      <c r="J2" s="127" t="s">
        <v>235</v>
      </c>
    </row>
    <row r="3" spans="2:10">
      <c r="B3" s="78" t="s">
        <v>19</v>
      </c>
      <c r="C3" s="113">
        <v>32.389253901136257</v>
      </c>
    </row>
    <row r="4" spans="2:10">
      <c r="B4" s="78" t="s">
        <v>20</v>
      </c>
      <c r="C4" s="113">
        <v>33.135900422763051</v>
      </c>
    </row>
    <row r="5" spans="2:10">
      <c r="B5" s="78" t="s">
        <v>21</v>
      </c>
      <c r="C5" s="113">
        <v>75.690208498153808</v>
      </c>
    </row>
    <row r="6" spans="2:10">
      <c r="B6" s="78" t="s">
        <v>23</v>
      </c>
      <c r="C6" s="113">
        <v>98.528385822510828</v>
      </c>
    </row>
    <row r="7" spans="2:10">
      <c r="B7" s="78" t="s">
        <v>24</v>
      </c>
      <c r="C7" s="113">
        <v>65.646826075949278</v>
      </c>
    </row>
    <row r="8" spans="2:10">
      <c r="B8" s="78" t="s">
        <v>22</v>
      </c>
      <c r="C8" s="113">
        <v>65.30166909713013</v>
      </c>
    </row>
    <row r="9" spans="2:10">
      <c r="B9" s="78" t="s">
        <v>26</v>
      </c>
      <c r="C9" s="113">
        <v>37.859634740259743</v>
      </c>
    </row>
    <row r="10" spans="2:10">
      <c r="B10" s="78" t="s">
        <v>25</v>
      </c>
      <c r="C10" s="113">
        <v>48.513685469683821</v>
      </c>
    </row>
    <row r="11" spans="2:10">
      <c r="B11" s="78" t="s">
        <v>27</v>
      </c>
      <c r="C11" s="113">
        <v>118.24115109427612</v>
      </c>
    </row>
    <row r="12" spans="2:10">
      <c r="B12" s="78" t="s">
        <v>28</v>
      </c>
      <c r="C12" s="113">
        <v>52.321384211512886</v>
      </c>
    </row>
    <row r="13" spans="2:10">
      <c r="B13" s="78" t="s">
        <v>29</v>
      </c>
      <c r="C13" s="113">
        <v>27.654305555555553</v>
      </c>
    </row>
    <row r="14" spans="2:10">
      <c r="B14" s="78" t="s">
        <v>31</v>
      </c>
      <c r="C14" s="113">
        <v>45.224818841262994</v>
      </c>
    </row>
    <row r="15" spans="2:10">
      <c r="B15" s="78" t="s">
        <v>32</v>
      </c>
      <c r="C15" s="113">
        <v>50.965745553800154</v>
      </c>
    </row>
    <row r="16" spans="2:10">
      <c r="B16" s="78" t="s">
        <v>30</v>
      </c>
      <c r="C16" s="113">
        <v>73.605999999999995</v>
      </c>
    </row>
    <row r="17" spans="2:3">
      <c r="B17" s="78" t="s">
        <v>33</v>
      </c>
      <c r="C17" s="113">
        <v>46.533201603762457</v>
      </c>
    </row>
    <row r="18" spans="2:3">
      <c r="B18" s="78" t="s">
        <v>37</v>
      </c>
      <c r="C18" s="113">
        <v>163.72300147306396</v>
      </c>
    </row>
    <row r="19" spans="2:3">
      <c r="B19" s="78" t="s">
        <v>34</v>
      </c>
      <c r="C19" s="113">
        <v>90.805998141970534</v>
      </c>
    </row>
    <row r="20" spans="2:3">
      <c r="B20" s="78" t="s">
        <v>36</v>
      </c>
      <c r="C20" s="113">
        <v>59.86161353297851</v>
      </c>
    </row>
    <row r="21" spans="2:3">
      <c r="B21" s="78" t="s">
        <v>35</v>
      </c>
      <c r="C21" s="113">
        <v>65.170005135210786</v>
      </c>
    </row>
    <row r="22" spans="2:3">
      <c r="B22" s="78" t="s">
        <v>45</v>
      </c>
      <c r="C22" s="113">
        <v>506.74555555555554</v>
      </c>
    </row>
    <row r="23" spans="2:3">
      <c r="B23" s="78" t="s">
        <v>38</v>
      </c>
      <c r="C23" s="113">
        <v>417.40606758056765</v>
      </c>
    </row>
    <row r="24" spans="2:3">
      <c r="B24" s="78" t="s">
        <v>39</v>
      </c>
      <c r="C24" s="113">
        <v>62.021196759259261</v>
      </c>
    </row>
    <row r="25" spans="2:3">
      <c r="B25" s="78" t="s">
        <v>40</v>
      </c>
      <c r="C25" s="113">
        <v>102.99540277777777</v>
      </c>
    </row>
    <row r="26" spans="2:3">
      <c r="B26" s="78" t="s">
        <v>122</v>
      </c>
      <c r="C26" s="113">
        <v>99.946527777777774</v>
      </c>
    </row>
    <row r="27" spans="2:3">
      <c r="B27" s="78" t="s">
        <v>41</v>
      </c>
      <c r="C27" s="113">
        <v>121.55764979852552</v>
      </c>
    </row>
    <row r="28" spans="2:3">
      <c r="B28" s="78" t="s">
        <v>42</v>
      </c>
      <c r="C28" s="113">
        <v>46.074374999999996</v>
      </c>
    </row>
    <row r="29" spans="2:3">
      <c r="B29" s="82"/>
    </row>
    <row r="30" spans="2:3">
      <c r="C30" s="113"/>
    </row>
    <row r="31" spans="2:3">
      <c r="C31" s="113"/>
    </row>
    <row r="32" spans="2:3">
      <c r="C32" s="113"/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/>
  <dimension ref="B1:P41"/>
  <sheetViews>
    <sheetView showGridLines="0" topLeftCell="B1" workbookViewId="0">
      <selection activeCell="B7" sqref="B7:O35"/>
    </sheetView>
  </sheetViews>
  <sheetFormatPr baseColWidth="10" defaultColWidth="11.5" defaultRowHeight="13" customHeight="1"/>
  <cols>
    <col min="1" max="1" width="3" style="24" bestFit="1" customWidth="1"/>
    <col min="2" max="2" width="26.6640625" style="24" customWidth="1"/>
    <col min="3" max="14" width="6.6640625" style="24" bestFit="1" customWidth="1"/>
    <col min="15" max="15" width="7.6640625" style="24" bestFit="1" customWidth="1"/>
    <col min="16" max="16" width="12.6640625" style="24" bestFit="1" customWidth="1"/>
    <col min="17" max="16384" width="11.5" style="24"/>
  </cols>
  <sheetData>
    <row r="1" spans="2:15" ht="13" customHeight="1"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2:15" ht="13" customHeight="1">
      <c r="B2" s="1" t="s">
        <v>73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3" customHeight="1">
      <c r="B3" s="1"/>
    </row>
    <row r="4" spans="2:15" ht="13" customHeight="1">
      <c r="B4" s="1" t="s">
        <v>115</v>
      </c>
    </row>
    <row r="5" spans="2:15" ht="13" customHeight="1">
      <c r="B5" s="1" t="s">
        <v>153</v>
      </c>
    </row>
    <row r="7" spans="2:15" s="3" customFormat="1" ht="13" customHeight="1">
      <c r="B7" s="15" t="s">
        <v>72</v>
      </c>
      <c r="C7" s="15" t="s">
        <v>1</v>
      </c>
      <c r="D7" s="15" t="s">
        <v>2</v>
      </c>
      <c r="E7" s="15" t="s">
        <v>3</v>
      </c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  <c r="K7" s="15" t="s">
        <v>9</v>
      </c>
      <c r="L7" s="15" t="s">
        <v>10</v>
      </c>
      <c r="M7" s="15" t="s">
        <v>11</v>
      </c>
      <c r="N7" s="15" t="s">
        <v>12</v>
      </c>
      <c r="O7" s="15" t="s">
        <v>13</v>
      </c>
    </row>
    <row r="8" spans="2:15" ht="13" customHeight="1">
      <c r="B8" s="32" t="s">
        <v>74</v>
      </c>
      <c r="C8" s="21">
        <v>69</v>
      </c>
      <c r="D8" s="21">
        <v>63</v>
      </c>
      <c r="E8" s="21">
        <v>58</v>
      </c>
      <c r="F8" s="21">
        <v>62</v>
      </c>
      <c r="G8" s="21">
        <v>57</v>
      </c>
      <c r="H8" s="21">
        <v>58</v>
      </c>
      <c r="I8" s="21">
        <v>68</v>
      </c>
      <c r="J8" s="21">
        <v>74</v>
      </c>
      <c r="K8" s="21">
        <v>66</v>
      </c>
      <c r="L8" s="21">
        <v>74</v>
      </c>
      <c r="M8" s="21">
        <v>66</v>
      </c>
      <c r="N8" s="21">
        <v>78</v>
      </c>
      <c r="O8" s="20">
        <v>793</v>
      </c>
    </row>
    <row r="9" spans="2:15" ht="13" customHeight="1">
      <c r="B9" s="32" t="s">
        <v>75</v>
      </c>
      <c r="C9" s="21">
        <v>62</v>
      </c>
      <c r="D9" s="21">
        <v>80</v>
      </c>
      <c r="E9" s="21">
        <v>76</v>
      </c>
      <c r="F9" s="21">
        <v>67</v>
      </c>
      <c r="G9" s="21">
        <v>75</v>
      </c>
      <c r="H9" s="21">
        <v>71</v>
      </c>
      <c r="I9" s="21">
        <v>68</v>
      </c>
      <c r="J9" s="21">
        <v>87</v>
      </c>
      <c r="K9" s="21">
        <v>74</v>
      </c>
      <c r="L9" s="21">
        <v>92</v>
      </c>
      <c r="M9" s="21">
        <v>77</v>
      </c>
      <c r="N9" s="21">
        <v>84</v>
      </c>
      <c r="O9" s="20">
        <v>913</v>
      </c>
    </row>
    <row r="10" spans="2:15" ht="13" customHeight="1">
      <c r="B10" s="32" t="s">
        <v>76</v>
      </c>
      <c r="C10" s="21">
        <v>251</v>
      </c>
      <c r="D10" s="21">
        <v>236</v>
      </c>
      <c r="E10" s="21">
        <v>147</v>
      </c>
      <c r="F10" s="21">
        <v>202</v>
      </c>
      <c r="G10" s="21">
        <v>143</v>
      </c>
      <c r="H10" s="21">
        <v>136</v>
      </c>
      <c r="I10" s="21">
        <v>189</v>
      </c>
      <c r="J10" s="21">
        <v>162</v>
      </c>
      <c r="K10" s="21">
        <v>186</v>
      </c>
      <c r="L10" s="21">
        <v>166</v>
      </c>
      <c r="M10" s="21">
        <v>213</v>
      </c>
      <c r="N10" s="21">
        <v>239</v>
      </c>
      <c r="O10" s="20">
        <v>2270</v>
      </c>
    </row>
    <row r="11" spans="2:15" ht="13" customHeight="1">
      <c r="B11" s="32" t="s">
        <v>77</v>
      </c>
      <c r="C11" s="21">
        <v>20</v>
      </c>
      <c r="D11" s="21">
        <v>15</v>
      </c>
      <c r="E11" s="21">
        <v>16</v>
      </c>
      <c r="F11" s="21">
        <v>17</v>
      </c>
      <c r="G11" s="21">
        <v>10</v>
      </c>
      <c r="H11" s="21">
        <v>29</v>
      </c>
      <c r="I11" s="21">
        <v>18</v>
      </c>
      <c r="J11" s="21">
        <v>12</v>
      </c>
      <c r="K11" s="21">
        <v>20</v>
      </c>
      <c r="L11" s="21">
        <v>30</v>
      </c>
      <c r="M11" s="21">
        <v>32</v>
      </c>
      <c r="N11" s="21">
        <v>26</v>
      </c>
      <c r="O11" s="20">
        <v>245</v>
      </c>
    </row>
    <row r="12" spans="2:15" ht="13" customHeight="1">
      <c r="B12" s="32" t="s">
        <v>78</v>
      </c>
      <c r="C12" s="21">
        <v>174</v>
      </c>
      <c r="D12" s="21">
        <v>239</v>
      </c>
      <c r="E12" s="21">
        <v>245</v>
      </c>
      <c r="F12" s="21">
        <v>228</v>
      </c>
      <c r="G12" s="21">
        <v>215</v>
      </c>
      <c r="H12" s="21">
        <v>239</v>
      </c>
      <c r="I12" s="21">
        <v>238</v>
      </c>
      <c r="J12" s="21">
        <v>222</v>
      </c>
      <c r="K12" s="21">
        <v>224</v>
      </c>
      <c r="L12" s="21">
        <v>233</v>
      </c>
      <c r="M12" s="21">
        <v>293</v>
      </c>
      <c r="N12" s="21">
        <v>240</v>
      </c>
      <c r="O12" s="20">
        <v>2790</v>
      </c>
    </row>
    <row r="13" spans="2:15" ht="13" customHeight="1">
      <c r="B13" s="32" t="s">
        <v>79</v>
      </c>
      <c r="C13" s="21">
        <v>94</v>
      </c>
      <c r="D13" s="21">
        <v>97</v>
      </c>
      <c r="E13" s="21">
        <v>112</v>
      </c>
      <c r="F13" s="21">
        <v>94</v>
      </c>
      <c r="G13" s="21">
        <v>69</v>
      </c>
      <c r="H13" s="21">
        <v>86</v>
      </c>
      <c r="I13" s="21">
        <v>73</v>
      </c>
      <c r="J13" s="21">
        <v>81</v>
      </c>
      <c r="K13" s="21">
        <v>91</v>
      </c>
      <c r="L13" s="21">
        <v>75</v>
      </c>
      <c r="M13" s="21">
        <v>88</v>
      </c>
      <c r="N13" s="21">
        <v>90</v>
      </c>
      <c r="O13" s="20">
        <v>1050</v>
      </c>
    </row>
    <row r="14" spans="2:15" ht="13" customHeight="1">
      <c r="B14" s="32" t="s">
        <v>149</v>
      </c>
      <c r="C14" s="21">
        <v>21</v>
      </c>
      <c r="D14" s="21">
        <v>19</v>
      </c>
      <c r="E14" s="21">
        <v>17</v>
      </c>
      <c r="F14" s="21">
        <v>13</v>
      </c>
      <c r="G14" s="21">
        <v>11</v>
      </c>
      <c r="H14" s="21">
        <v>22</v>
      </c>
      <c r="I14" s="21">
        <v>14</v>
      </c>
      <c r="J14" s="21">
        <v>6</v>
      </c>
      <c r="K14" s="21">
        <v>14</v>
      </c>
      <c r="L14" s="21">
        <v>6</v>
      </c>
      <c r="M14" s="21">
        <v>11</v>
      </c>
      <c r="N14" s="21">
        <v>12</v>
      </c>
      <c r="O14" s="20">
        <v>166</v>
      </c>
    </row>
    <row r="15" spans="2:15" ht="13" customHeight="1">
      <c r="B15" s="32" t="s">
        <v>81</v>
      </c>
      <c r="C15" s="21">
        <v>100</v>
      </c>
      <c r="D15" s="21">
        <v>73</v>
      </c>
      <c r="E15" s="21">
        <v>93</v>
      </c>
      <c r="F15" s="21">
        <v>60</v>
      </c>
      <c r="G15" s="21">
        <v>75</v>
      </c>
      <c r="H15" s="21">
        <v>84</v>
      </c>
      <c r="I15" s="21">
        <v>72</v>
      </c>
      <c r="J15" s="21">
        <v>93</v>
      </c>
      <c r="K15" s="21">
        <v>102</v>
      </c>
      <c r="L15" s="21">
        <v>80</v>
      </c>
      <c r="M15" s="21">
        <v>95</v>
      </c>
      <c r="N15" s="21">
        <v>105</v>
      </c>
      <c r="O15" s="20">
        <v>1032</v>
      </c>
    </row>
    <row r="16" spans="2:15" ht="13" customHeight="1">
      <c r="B16" s="32" t="s">
        <v>82</v>
      </c>
      <c r="C16" s="21">
        <v>28</v>
      </c>
      <c r="D16" s="21">
        <v>36</v>
      </c>
      <c r="E16" s="21">
        <v>55</v>
      </c>
      <c r="F16" s="21">
        <v>53</v>
      </c>
      <c r="G16" s="21">
        <v>59</v>
      </c>
      <c r="H16" s="21">
        <v>73</v>
      </c>
      <c r="I16" s="21">
        <v>82</v>
      </c>
      <c r="J16" s="21">
        <v>51</v>
      </c>
      <c r="K16" s="21">
        <v>32</v>
      </c>
      <c r="L16" s="21">
        <v>75</v>
      </c>
      <c r="M16" s="21">
        <v>61</v>
      </c>
      <c r="N16" s="21">
        <v>56</v>
      </c>
      <c r="O16" s="20">
        <v>661</v>
      </c>
    </row>
    <row r="17" spans="2:15" ht="13" customHeight="1">
      <c r="B17" s="32" t="s">
        <v>83</v>
      </c>
      <c r="C17" s="21">
        <v>64</v>
      </c>
      <c r="D17" s="21">
        <v>80</v>
      </c>
      <c r="E17" s="21">
        <v>72</v>
      </c>
      <c r="F17" s="21">
        <v>32</v>
      </c>
      <c r="G17" s="21">
        <v>30</v>
      </c>
      <c r="H17" s="21">
        <v>33</v>
      </c>
      <c r="I17" s="21">
        <v>35</v>
      </c>
      <c r="J17" s="21">
        <v>46</v>
      </c>
      <c r="K17" s="21">
        <v>31</v>
      </c>
      <c r="L17" s="21">
        <v>34</v>
      </c>
      <c r="M17" s="21">
        <v>30</v>
      </c>
      <c r="N17" s="21">
        <v>46</v>
      </c>
      <c r="O17" s="20">
        <v>533</v>
      </c>
    </row>
    <row r="18" spans="2:15" ht="13" customHeight="1">
      <c r="B18" s="32" t="s">
        <v>84</v>
      </c>
      <c r="C18" s="21">
        <v>6</v>
      </c>
      <c r="D18" s="21">
        <v>7</v>
      </c>
      <c r="E18" s="21">
        <v>9</v>
      </c>
      <c r="F18" s="21">
        <v>10</v>
      </c>
      <c r="G18" s="21">
        <v>13</v>
      </c>
      <c r="H18" s="21">
        <v>12</v>
      </c>
      <c r="I18" s="21">
        <v>10</v>
      </c>
      <c r="J18" s="21">
        <v>3</v>
      </c>
      <c r="K18" s="21">
        <v>13</v>
      </c>
      <c r="L18" s="21">
        <v>10</v>
      </c>
      <c r="M18" s="21">
        <v>13</v>
      </c>
      <c r="N18" s="21">
        <v>15</v>
      </c>
      <c r="O18" s="20">
        <v>121</v>
      </c>
    </row>
    <row r="19" spans="2:15" ht="13" customHeight="1">
      <c r="B19" s="32" t="s">
        <v>86</v>
      </c>
      <c r="C19" s="21">
        <v>179</v>
      </c>
      <c r="D19" s="21">
        <v>195</v>
      </c>
      <c r="E19" s="21">
        <v>235</v>
      </c>
      <c r="F19" s="21">
        <v>179</v>
      </c>
      <c r="G19" s="21">
        <v>176</v>
      </c>
      <c r="H19" s="21">
        <v>155</v>
      </c>
      <c r="I19" s="21">
        <v>206</v>
      </c>
      <c r="J19" s="21">
        <v>175</v>
      </c>
      <c r="K19" s="21">
        <v>180</v>
      </c>
      <c r="L19" s="21">
        <v>198</v>
      </c>
      <c r="M19" s="21">
        <v>170</v>
      </c>
      <c r="N19" s="21">
        <v>198</v>
      </c>
      <c r="O19" s="20">
        <v>2246</v>
      </c>
    </row>
    <row r="20" spans="2:15" ht="13" customHeight="1">
      <c r="B20" s="32" t="s">
        <v>150</v>
      </c>
      <c r="C20" s="21">
        <v>129</v>
      </c>
      <c r="D20" s="21">
        <v>139</v>
      </c>
      <c r="E20" s="21">
        <v>165</v>
      </c>
      <c r="F20" s="21">
        <v>97</v>
      </c>
      <c r="G20" s="21">
        <v>80</v>
      </c>
      <c r="H20" s="21">
        <v>95</v>
      </c>
      <c r="I20" s="21">
        <v>93</v>
      </c>
      <c r="J20" s="21">
        <v>93</v>
      </c>
      <c r="K20" s="21">
        <v>80</v>
      </c>
      <c r="L20" s="21">
        <v>111</v>
      </c>
      <c r="M20" s="21">
        <v>107</v>
      </c>
      <c r="N20" s="21">
        <v>116</v>
      </c>
      <c r="O20" s="20">
        <v>1305</v>
      </c>
    </row>
    <row r="21" spans="2:15" ht="13" customHeight="1">
      <c r="B21" s="32" t="s">
        <v>85</v>
      </c>
      <c r="C21" s="21">
        <v>2</v>
      </c>
      <c r="D21" s="21">
        <v>0</v>
      </c>
      <c r="E21" s="21">
        <v>3</v>
      </c>
      <c r="F21" s="21">
        <v>0</v>
      </c>
      <c r="G21" s="21">
        <v>2</v>
      </c>
      <c r="H21" s="21">
        <v>0</v>
      </c>
      <c r="I21" s="21">
        <v>2</v>
      </c>
      <c r="J21" s="21">
        <v>0</v>
      </c>
      <c r="K21" s="21">
        <v>0</v>
      </c>
      <c r="L21" s="21">
        <v>2</v>
      </c>
      <c r="M21" s="21">
        <v>0</v>
      </c>
      <c r="N21" s="21">
        <v>2</v>
      </c>
      <c r="O21" s="20">
        <v>13</v>
      </c>
    </row>
    <row r="22" spans="2:15" ht="13" customHeight="1">
      <c r="B22" s="32" t="s">
        <v>88</v>
      </c>
      <c r="C22" s="21">
        <v>186</v>
      </c>
      <c r="D22" s="21">
        <v>184</v>
      </c>
      <c r="E22" s="21">
        <v>188</v>
      </c>
      <c r="F22" s="21">
        <v>161</v>
      </c>
      <c r="G22" s="21">
        <v>174</v>
      </c>
      <c r="H22" s="21">
        <v>184</v>
      </c>
      <c r="I22" s="21">
        <v>179</v>
      </c>
      <c r="J22" s="21">
        <v>179</v>
      </c>
      <c r="K22" s="21">
        <v>180</v>
      </c>
      <c r="L22" s="21">
        <v>193</v>
      </c>
      <c r="M22" s="21">
        <v>186</v>
      </c>
      <c r="N22" s="21">
        <v>190</v>
      </c>
      <c r="O22" s="20">
        <v>2184</v>
      </c>
    </row>
    <row r="23" spans="2:15" ht="13" customHeight="1">
      <c r="B23" s="32" t="s">
        <v>151</v>
      </c>
      <c r="C23" s="21">
        <v>28</v>
      </c>
      <c r="D23" s="21">
        <v>42</v>
      </c>
      <c r="E23" s="21">
        <v>36</v>
      </c>
      <c r="F23" s="21">
        <v>49</v>
      </c>
      <c r="G23" s="21">
        <v>41</v>
      </c>
      <c r="H23" s="21">
        <v>68</v>
      </c>
      <c r="I23" s="21">
        <v>53</v>
      </c>
      <c r="J23" s="21">
        <v>59</v>
      </c>
      <c r="K23" s="21">
        <v>54</v>
      </c>
      <c r="L23" s="21">
        <v>62</v>
      </c>
      <c r="M23" s="21">
        <v>34</v>
      </c>
      <c r="N23" s="21">
        <v>45</v>
      </c>
      <c r="O23" s="20">
        <v>571</v>
      </c>
    </row>
    <row r="24" spans="2:15" ht="13" customHeight="1">
      <c r="B24" s="32" t="s">
        <v>90</v>
      </c>
      <c r="C24" s="21">
        <v>133</v>
      </c>
      <c r="D24" s="21">
        <v>97</v>
      </c>
      <c r="E24" s="21">
        <v>112</v>
      </c>
      <c r="F24" s="21">
        <v>98</v>
      </c>
      <c r="G24" s="21">
        <v>120</v>
      </c>
      <c r="H24" s="21">
        <v>133</v>
      </c>
      <c r="I24" s="21">
        <v>78</v>
      </c>
      <c r="J24" s="21">
        <v>70</v>
      </c>
      <c r="K24" s="21">
        <v>82</v>
      </c>
      <c r="L24" s="21">
        <v>64</v>
      </c>
      <c r="M24" s="21">
        <v>101</v>
      </c>
      <c r="N24" s="21">
        <v>83</v>
      </c>
      <c r="O24" s="20">
        <v>1171</v>
      </c>
    </row>
    <row r="25" spans="2:15" ht="13" customHeight="1">
      <c r="B25" s="32" t="s">
        <v>91</v>
      </c>
      <c r="C25" s="21">
        <v>102</v>
      </c>
      <c r="D25" s="21">
        <v>92</v>
      </c>
      <c r="E25" s="21">
        <v>98</v>
      </c>
      <c r="F25" s="21">
        <v>93</v>
      </c>
      <c r="G25" s="21">
        <v>107</v>
      </c>
      <c r="H25" s="21">
        <v>86</v>
      </c>
      <c r="I25" s="21">
        <v>103</v>
      </c>
      <c r="J25" s="21">
        <v>94</v>
      </c>
      <c r="K25" s="21">
        <v>85</v>
      </c>
      <c r="L25" s="21">
        <v>106</v>
      </c>
      <c r="M25" s="21">
        <v>102</v>
      </c>
      <c r="N25" s="21">
        <v>110</v>
      </c>
      <c r="O25" s="20">
        <v>1178</v>
      </c>
    </row>
    <row r="26" spans="2:15" ht="13" customHeight="1">
      <c r="B26" s="32" t="s">
        <v>92</v>
      </c>
      <c r="C26" s="21">
        <v>56</v>
      </c>
      <c r="D26" s="21">
        <v>53</v>
      </c>
      <c r="E26" s="21">
        <v>40</v>
      </c>
      <c r="F26" s="21">
        <v>35</v>
      </c>
      <c r="G26" s="21">
        <v>70</v>
      </c>
      <c r="H26" s="21">
        <v>62</v>
      </c>
      <c r="I26" s="21">
        <v>75</v>
      </c>
      <c r="J26" s="21">
        <v>65</v>
      </c>
      <c r="K26" s="21">
        <v>69</v>
      </c>
      <c r="L26" s="21">
        <v>57</v>
      </c>
      <c r="M26" s="21">
        <v>53</v>
      </c>
      <c r="N26" s="21">
        <v>73</v>
      </c>
      <c r="O26" s="20">
        <v>708</v>
      </c>
    </row>
    <row r="27" spans="2:15" ht="13" customHeight="1">
      <c r="B27" s="32" t="s">
        <v>93</v>
      </c>
      <c r="C27" s="21">
        <v>4</v>
      </c>
      <c r="D27" s="21">
        <v>1</v>
      </c>
      <c r="E27" s="21">
        <v>5</v>
      </c>
      <c r="F27" s="21">
        <v>0</v>
      </c>
      <c r="G27" s="21">
        <v>4</v>
      </c>
      <c r="H27" s="21">
        <v>3</v>
      </c>
      <c r="I27" s="21">
        <v>1</v>
      </c>
      <c r="J27" s="21">
        <v>2</v>
      </c>
      <c r="K27" s="21">
        <v>0</v>
      </c>
      <c r="L27" s="21">
        <v>4</v>
      </c>
      <c r="M27" s="21">
        <v>0</v>
      </c>
      <c r="N27" s="21">
        <v>3</v>
      </c>
      <c r="O27" s="20">
        <v>27</v>
      </c>
    </row>
    <row r="28" spans="2:15" ht="13" customHeight="1">
      <c r="B28" s="32" t="s">
        <v>95</v>
      </c>
      <c r="C28" s="21">
        <v>13</v>
      </c>
      <c r="D28" s="21">
        <v>27</v>
      </c>
      <c r="E28" s="21">
        <v>29</v>
      </c>
      <c r="F28" s="21">
        <v>28</v>
      </c>
      <c r="G28" s="21">
        <v>17</v>
      </c>
      <c r="H28" s="21">
        <v>19</v>
      </c>
      <c r="I28" s="21">
        <v>21</v>
      </c>
      <c r="J28" s="21">
        <v>47</v>
      </c>
      <c r="K28" s="21">
        <v>39</v>
      </c>
      <c r="L28" s="21">
        <v>43</v>
      </c>
      <c r="M28" s="21">
        <v>24</v>
      </c>
      <c r="N28" s="21">
        <v>20</v>
      </c>
      <c r="O28" s="20">
        <v>327</v>
      </c>
    </row>
    <row r="29" spans="2:15" ht="13" customHeight="1">
      <c r="B29" s="32" t="s">
        <v>94</v>
      </c>
      <c r="C29" s="21">
        <v>13</v>
      </c>
      <c r="D29" s="21">
        <v>18</v>
      </c>
      <c r="E29" s="21">
        <v>19</v>
      </c>
      <c r="F29" s="21">
        <v>12</v>
      </c>
      <c r="G29" s="21">
        <v>12</v>
      </c>
      <c r="H29" s="21">
        <v>11</v>
      </c>
      <c r="I29" s="21">
        <v>11</v>
      </c>
      <c r="J29" s="21">
        <v>11</v>
      </c>
      <c r="K29" s="21">
        <v>8</v>
      </c>
      <c r="L29" s="21">
        <v>16</v>
      </c>
      <c r="M29" s="21">
        <v>13</v>
      </c>
      <c r="N29" s="21">
        <v>15</v>
      </c>
      <c r="O29" s="20">
        <v>159</v>
      </c>
    </row>
    <row r="30" spans="2:15" ht="13" customHeight="1">
      <c r="B30" s="32" t="s">
        <v>152</v>
      </c>
      <c r="C30" s="21">
        <v>0</v>
      </c>
      <c r="D30" s="21">
        <v>12</v>
      </c>
      <c r="E30" s="21">
        <v>2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0">
        <v>14</v>
      </c>
    </row>
    <row r="31" spans="2:15" ht="13" customHeight="1">
      <c r="B31" s="32" t="s">
        <v>96</v>
      </c>
      <c r="C31" s="21">
        <v>4</v>
      </c>
      <c r="D31" s="21">
        <v>9</v>
      </c>
      <c r="E31" s="21">
        <v>11</v>
      </c>
      <c r="F31" s="21">
        <v>12</v>
      </c>
      <c r="G31" s="21">
        <v>22</v>
      </c>
      <c r="H31" s="21">
        <v>6</v>
      </c>
      <c r="I31" s="21">
        <v>9</v>
      </c>
      <c r="J31" s="21">
        <v>12</v>
      </c>
      <c r="K31" s="21">
        <v>15</v>
      </c>
      <c r="L31" s="21">
        <v>17</v>
      </c>
      <c r="M31" s="21">
        <v>4</v>
      </c>
      <c r="N31" s="21">
        <v>13</v>
      </c>
      <c r="O31" s="20">
        <v>134</v>
      </c>
    </row>
    <row r="32" spans="2:15" ht="13" customHeight="1">
      <c r="B32" s="32" t="s">
        <v>121</v>
      </c>
      <c r="C32" s="21">
        <v>0</v>
      </c>
      <c r="D32" s="21">
        <v>0</v>
      </c>
      <c r="E32" s="21">
        <v>15</v>
      </c>
      <c r="F32" s="21">
        <v>1</v>
      </c>
      <c r="G32" s="21">
        <v>2</v>
      </c>
      <c r="H32" s="21">
        <v>0</v>
      </c>
      <c r="I32" s="21">
        <v>0</v>
      </c>
      <c r="J32" s="21">
        <v>0</v>
      </c>
      <c r="K32" s="21">
        <v>0</v>
      </c>
      <c r="L32" s="21">
        <v>5</v>
      </c>
      <c r="M32" s="21">
        <v>7</v>
      </c>
      <c r="N32" s="21">
        <v>0</v>
      </c>
      <c r="O32" s="20">
        <v>30</v>
      </c>
    </row>
    <row r="33" spans="2:16" ht="13" customHeight="1">
      <c r="B33" s="32" t="s">
        <v>97</v>
      </c>
      <c r="C33" s="21">
        <v>92</v>
      </c>
      <c r="D33" s="21">
        <v>90</v>
      </c>
      <c r="E33" s="21">
        <v>104</v>
      </c>
      <c r="F33" s="21">
        <v>48</v>
      </c>
      <c r="G33" s="21">
        <v>37</v>
      </c>
      <c r="H33" s="21">
        <v>23</v>
      </c>
      <c r="I33" s="21">
        <v>29</v>
      </c>
      <c r="J33" s="21">
        <v>59</v>
      </c>
      <c r="K33" s="21">
        <v>44</v>
      </c>
      <c r="L33" s="21">
        <v>70</v>
      </c>
      <c r="M33" s="21">
        <v>98</v>
      </c>
      <c r="N33" s="21">
        <v>69</v>
      </c>
      <c r="O33" s="20">
        <v>763</v>
      </c>
    </row>
    <row r="34" spans="2:16" ht="13" customHeight="1">
      <c r="B34" s="32" t="s">
        <v>98</v>
      </c>
      <c r="C34" s="21">
        <v>36</v>
      </c>
      <c r="D34" s="21">
        <v>28</v>
      </c>
      <c r="E34" s="21">
        <v>23</v>
      </c>
      <c r="F34" s="21">
        <v>0</v>
      </c>
      <c r="G34" s="21">
        <v>0</v>
      </c>
      <c r="H34" s="21">
        <v>2</v>
      </c>
      <c r="I34" s="21">
        <v>0</v>
      </c>
      <c r="J34" s="21">
        <v>0</v>
      </c>
      <c r="K34" s="21">
        <v>0</v>
      </c>
      <c r="L34" s="21">
        <v>2</v>
      </c>
      <c r="M34" s="21">
        <v>23</v>
      </c>
      <c r="N34" s="21">
        <v>15</v>
      </c>
      <c r="O34" s="20">
        <v>129</v>
      </c>
    </row>
    <row r="35" spans="2:16" ht="13" customHeight="1">
      <c r="B35" s="2" t="s">
        <v>13</v>
      </c>
      <c r="C35" s="20">
        <v>1866</v>
      </c>
      <c r="D35" s="20">
        <v>1932</v>
      </c>
      <c r="E35" s="20">
        <v>1985</v>
      </c>
      <c r="F35" s="20">
        <v>1651</v>
      </c>
      <c r="G35" s="20">
        <v>1621</v>
      </c>
      <c r="H35" s="20">
        <v>1690</v>
      </c>
      <c r="I35" s="20">
        <v>1727</v>
      </c>
      <c r="J35" s="20">
        <v>1703</v>
      </c>
      <c r="K35" s="20">
        <v>1689</v>
      </c>
      <c r="L35" s="20">
        <v>1825</v>
      </c>
      <c r="M35" s="20">
        <v>1901</v>
      </c>
      <c r="N35" s="20">
        <v>1943</v>
      </c>
      <c r="O35" s="20">
        <v>21533</v>
      </c>
    </row>
    <row r="37" spans="2:16" ht="15" customHeight="1"/>
    <row r="38" spans="2:16"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  <row r="40" spans="2:16" ht="13" customHeight="1">
      <c r="P40" s="35"/>
    </row>
    <row r="41" spans="2:16" ht="13" customHeight="1">
      <c r="P41" s="35"/>
    </row>
  </sheetData>
  <mergeCells count="1">
    <mergeCell ref="B1:O1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/>
  <dimension ref="A1:J30"/>
  <sheetViews>
    <sheetView showGridLines="0" tabSelected="1" zoomScaleNormal="100" workbookViewId="0">
      <selection activeCell="J1" sqref="J1"/>
    </sheetView>
  </sheetViews>
  <sheetFormatPr baseColWidth="10" defaultRowHeight="15"/>
  <cols>
    <col min="1" max="1" width="11.5" style="70"/>
    <col min="2" max="3" width="10.83203125" style="78"/>
  </cols>
  <sheetData>
    <row r="1" spans="2:10" ht="18">
      <c r="J1" s="125" t="s">
        <v>236</v>
      </c>
    </row>
    <row r="2" spans="2:10" ht="18">
      <c r="B2" s="83" t="s">
        <v>0</v>
      </c>
      <c r="C2" s="83" t="s">
        <v>13</v>
      </c>
      <c r="J2" s="125" t="s">
        <v>153</v>
      </c>
    </row>
    <row r="3" spans="2:10">
      <c r="B3" s="78" t="s">
        <v>19</v>
      </c>
      <c r="C3" s="79">
        <v>793</v>
      </c>
    </row>
    <row r="4" spans="2:10">
      <c r="B4" s="78" t="s">
        <v>20</v>
      </c>
      <c r="C4" s="79">
        <v>913</v>
      </c>
    </row>
    <row r="5" spans="2:10">
      <c r="B5" s="78" t="s">
        <v>21</v>
      </c>
      <c r="C5" s="79">
        <v>2270</v>
      </c>
    </row>
    <row r="6" spans="2:10">
      <c r="B6" s="78" t="s">
        <v>23</v>
      </c>
      <c r="C6" s="79">
        <v>245</v>
      </c>
    </row>
    <row r="7" spans="2:10">
      <c r="B7" s="78" t="s">
        <v>24</v>
      </c>
      <c r="C7" s="79">
        <v>2790</v>
      </c>
    </row>
    <row r="8" spans="2:10">
      <c r="B8" s="78" t="s">
        <v>22</v>
      </c>
      <c r="C8" s="79">
        <v>1050</v>
      </c>
    </row>
    <row r="9" spans="2:10">
      <c r="B9" s="78" t="s">
        <v>26</v>
      </c>
      <c r="C9" s="79">
        <v>166</v>
      </c>
    </row>
    <row r="10" spans="2:10">
      <c r="B10" s="78" t="s">
        <v>25</v>
      </c>
      <c r="C10" s="79">
        <v>1032</v>
      </c>
    </row>
    <row r="11" spans="2:10">
      <c r="B11" s="78" t="s">
        <v>27</v>
      </c>
      <c r="C11" s="79">
        <v>661</v>
      </c>
    </row>
    <row r="12" spans="2:10">
      <c r="B12" s="78" t="s">
        <v>28</v>
      </c>
      <c r="C12" s="79">
        <v>533</v>
      </c>
    </row>
    <row r="13" spans="2:10">
      <c r="B13" s="78" t="s">
        <v>29</v>
      </c>
      <c r="C13" s="79">
        <v>121</v>
      </c>
    </row>
    <row r="14" spans="2:10">
      <c r="B14" s="78" t="s">
        <v>31</v>
      </c>
      <c r="C14" s="79">
        <v>2246</v>
      </c>
    </row>
    <row r="15" spans="2:10">
      <c r="B15" s="78" t="s">
        <v>32</v>
      </c>
      <c r="C15" s="79">
        <v>1305</v>
      </c>
    </row>
    <row r="16" spans="2:10">
      <c r="B16" s="78" t="s">
        <v>30</v>
      </c>
      <c r="C16" s="79">
        <v>13</v>
      </c>
    </row>
    <row r="17" spans="2:3">
      <c r="B17" s="78" t="s">
        <v>33</v>
      </c>
      <c r="C17" s="79">
        <v>2184</v>
      </c>
    </row>
    <row r="18" spans="2:3">
      <c r="B18" s="78" t="s">
        <v>37</v>
      </c>
      <c r="C18" s="79">
        <v>571</v>
      </c>
    </row>
    <row r="19" spans="2:3">
      <c r="B19" s="78" t="s">
        <v>34</v>
      </c>
      <c r="C19" s="79">
        <v>1171</v>
      </c>
    </row>
    <row r="20" spans="2:3">
      <c r="B20" s="78" t="s">
        <v>36</v>
      </c>
      <c r="C20" s="79">
        <v>1178</v>
      </c>
    </row>
    <row r="21" spans="2:3">
      <c r="B21" s="78" t="s">
        <v>35</v>
      </c>
      <c r="C21" s="79">
        <v>708</v>
      </c>
    </row>
    <row r="22" spans="2:3">
      <c r="B22" s="78" t="s">
        <v>45</v>
      </c>
      <c r="C22" s="79">
        <v>27</v>
      </c>
    </row>
    <row r="23" spans="2:3">
      <c r="B23" s="78" t="s">
        <v>38</v>
      </c>
      <c r="C23" s="79">
        <v>327</v>
      </c>
    </row>
    <row r="24" spans="2:3">
      <c r="B24" s="78" t="s">
        <v>39</v>
      </c>
      <c r="C24" s="79">
        <v>159</v>
      </c>
    </row>
    <row r="25" spans="2:3">
      <c r="B25" s="78" t="s">
        <v>154</v>
      </c>
      <c r="C25" s="79">
        <v>14</v>
      </c>
    </row>
    <row r="26" spans="2:3">
      <c r="B26" s="78" t="s">
        <v>40</v>
      </c>
      <c r="C26" s="79">
        <v>134</v>
      </c>
    </row>
    <row r="27" spans="2:3">
      <c r="B27" s="78" t="s">
        <v>122</v>
      </c>
      <c r="C27" s="79">
        <v>30</v>
      </c>
    </row>
    <row r="28" spans="2:3">
      <c r="B28" s="78" t="s">
        <v>41</v>
      </c>
      <c r="C28" s="79">
        <v>763</v>
      </c>
    </row>
    <row r="29" spans="2:3">
      <c r="B29" s="78" t="s">
        <v>42</v>
      </c>
      <c r="C29" s="79">
        <v>129</v>
      </c>
    </row>
    <row r="30" spans="2:3">
      <c r="B30" s="83" t="s">
        <v>13</v>
      </c>
      <c r="C30" s="114">
        <f>SUM(C3:C29)</f>
        <v>21533</v>
      </c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22</vt:i4>
      </vt:variant>
    </vt:vector>
  </HeadingPairs>
  <TitlesOfParts>
    <vt:vector size="44" baseType="lpstr">
      <vt:lpstr>CUADRO 2.1</vt:lpstr>
      <vt:lpstr>GRAFICO1</vt:lpstr>
      <vt:lpstr>GRAFICO2</vt:lpstr>
      <vt:lpstr>CUADRO 2.2</vt:lpstr>
      <vt:lpstr>CUADRO 2.3</vt:lpstr>
      <vt:lpstr>GRAFICO3</vt:lpstr>
      <vt:lpstr>GRAFICO4</vt:lpstr>
      <vt:lpstr>CUADRO 2.4</vt:lpstr>
      <vt:lpstr>GRAFICO5</vt:lpstr>
      <vt:lpstr>GRAFICO6</vt:lpstr>
      <vt:lpstr>CUADRO 2.5</vt:lpstr>
      <vt:lpstr>GRAFICO7</vt:lpstr>
      <vt:lpstr>GRAFICO8</vt:lpstr>
      <vt:lpstr>CUADRO 2.6</vt:lpstr>
      <vt:lpstr>CUADRO 2.7</vt:lpstr>
      <vt:lpstr>GRAFICO9</vt:lpstr>
      <vt:lpstr>GRAFICO10</vt:lpstr>
      <vt:lpstr>CUADRO 2.8</vt:lpstr>
      <vt:lpstr>CUADRO 2.9</vt:lpstr>
      <vt:lpstr>GRAFICO11</vt:lpstr>
      <vt:lpstr>CUADRO 2.10</vt:lpstr>
      <vt:lpstr>GRAFICO12</vt:lpstr>
      <vt:lpstr>'CUADRO 2.1'!Área_de_impresión</vt:lpstr>
      <vt:lpstr>'CUADRO 2.10'!Área_de_impresión</vt:lpstr>
      <vt:lpstr>'CUADRO 2.2'!Área_de_impresión</vt:lpstr>
      <vt:lpstr>'CUADRO 2.3'!Área_de_impresión</vt:lpstr>
      <vt:lpstr>'CUADRO 2.4'!Área_de_impresión</vt:lpstr>
      <vt:lpstr>'CUADRO 2.5'!Área_de_impresión</vt:lpstr>
      <vt:lpstr>'CUADRO 2.6'!Área_de_impresión</vt:lpstr>
      <vt:lpstr>'CUADRO 2.7'!Área_de_impresión</vt:lpstr>
      <vt:lpstr>'CUADRO 2.8'!Área_de_impresión</vt:lpstr>
      <vt:lpstr>'CUADRO 2.9'!Área_de_impresión</vt:lpstr>
      <vt:lpstr>GRAFICO1!Área_de_impresión</vt:lpstr>
      <vt:lpstr>GRAFICO10!Área_de_impresión</vt:lpstr>
      <vt:lpstr>GRAFICO11!Área_de_impresión</vt:lpstr>
      <vt:lpstr>GRAFICO12!Área_de_impresión</vt:lpstr>
      <vt:lpstr>GRAFICO2!Área_de_impresión</vt:lpstr>
      <vt:lpstr>GRAFICO3!Área_de_impresión</vt:lpstr>
      <vt:lpstr>GRAFICO4!Área_de_impresión</vt:lpstr>
      <vt:lpstr>GRAFICO5!Área_de_impresión</vt:lpstr>
      <vt:lpstr>GRAFICO6!Área_de_impresión</vt:lpstr>
      <vt:lpstr>GRAFICO7!Área_de_impresión</vt:lpstr>
      <vt:lpstr>GRAFICO8!Área_de_impresión</vt:lpstr>
      <vt:lpstr>GRAFICO9!Área_de_impresión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sletelier</dc:creator>
  <cp:lastModifiedBy>Marjorie Campos Gómez</cp:lastModifiedBy>
  <cp:lastPrinted>2022-07-13T15:18:32Z</cp:lastPrinted>
  <dcterms:created xsi:type="dcterms:W3CDTF">2012-06-06T20:10:31Z</dcterms:created>
  <dcterms:modified xsi:type="dcterms:W3CDTF">2024-07-12T20:11:57Z</dcterms:modified>
</cp:coreProperties>
</file>