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/>
  <mc:AlternateContent xmlns:mc="http://schemas.openxmlformats.org/markup-compatibility/2006">
    <mc:Choice Requires="x15">
      <x15ac:absPath xmlns:x15ac="http://schemas.microsoft.com/office/spreadsheetml/2010/11/ac" url="/Users/maio/Desktop/RESPALDO PC/2022/5 ANALISIS ESTADISTICAS PORTUARIAS 2022/Cuadros/"/>
    </mc:Choice>
  </mc:AlternateContent>
  <xr:revisionPtr revIDLastSave="0" documentId="13_ncr:1_{D2CDD88D-4CDB-304C-A7F7-1768565984F3}" xr6:coauthVersionLast="47" xr6:coauthVersionMax="47" xr10:uidLastSave="{00000000-0000-0000-0000-000000000000}"/>
  <bookViews>
    <workbookView xWindow="-38400" yWindow="4900" windowWidth="38400" windowHeight="19700" activeTab="13" xr2:uid="{00000000-000D-0000-FFFF-FFFF00000000}"/>
  </bookViews>
  <sheets>
    <sheet name="3.1.1" sheetId="1" r:id="rId1"/>
    <sheet name="GRAFICO 13" sheetId="2" r:id="rId2"/>
    <sheet name="GRAFICO 14" sheetId="3" r:id="rId3"/>
    <sheet name="3.1.2" sheetId="4" r:id="rId4"/>
    <sheet name="GRAFICO 15" sheetId="5" r:id="rId5"/>
    <sheet name="3.1.3" sheetId="6" r:id="rId6"/>
    <sheet name="GRAFICO 16" sheetId="7" r:id="rId7"/>
    <sheet name="3.1.4" sheetId="8" r:id="rId8"/>
    <sheet name="GRAFICO 17" sheetId="9" r:id="rId9"/>
    <sheet name="3.1.5" sheetId="10" r:id="rId10"/>
    <sheet name="GRAFICO 18" sheetId="11" r:id="rId11"/>
    <sheet name="3.1.6" sheetId="12" r:id="rId12"/>
    <sheet name="3.1.7" sheetId="13" r:id="rId13"/>
    <sheet name="GRAFICO20" sheetId="14" r:id="rId14"/>
    <sheet name="CALCULOS" sheetId="15" state="hidden" r:id="rId15"/>
    <sheet name="calculos continente" sheetId="16" state="hidden" r:id="rId16"/>
  </sheets>
  <externalReferences>
    <externalReference r:id="rId17"/>
  </externalReferences>
  <definedNames>
    <definedName name="_xlnm.Print_Area" localSheetId="0">'3.1.1'!$A$2:$N$40</definedName>
    <definedName name="_xlnm.Print_Area" localSheetId="3">'3.1.2'!$A$4:$N$39</definedName>
    <definedName name="_xlnm.Print_Area" localSheetId="5">'3.1.3'!$A$4:$N$32</definedName>
    <definedName name="_xlnm.Print_Area" localSheetId="7">'3.1.4'!$A$2:$N$31</definedName>
    <definedName name="_xlnm.Print_Area" localSheetId="9">'3.1.5'!$A$2:$N$19</definedName>
    <definedName name="_xlnm.Print_Area" localSheetId="11">'3.1.6'!$B$2:$J$42</definedName>
    <definedName name="_xlnm.Print_Area" localSheetId="12">'3.1.7'!$A$1:$N$41</definedName>
    <definedName name="_xlnm.Print_Area" localSheetId="1">'GRAFICO 13'!$E$2:$N$30</definedName>
    <definedName name="_xlnm.Print_Area" localSheetId="2">'GRAFICO 14'!$E$3:$O$31</definedName>
    <definedName name="_xlnm.Print_Area" localSheetId="4">'GRAFICO 15'!$E$2:$N$27</definedName>
    <definedName name="_xlnm.Print_Area" localSheetId="6">'GRAFICO 16'!$E$2:$N$24</definedName>
    <definedName name="_xlnm.Print_Area" localSheetId="8">'GRAFICO 17'!$E$2:$N$24</definedName>
    <definedName name="_xlnm.Print_Area" localSheetId="10">'GRAFICO 18'!$E$2:$N$26</definedName>
    <definedName name="_xlnm.Print_Area" localSheetId="13">GRAFICO20!$E$2:$N$31</definedName>
  </definedNames>
  <calcPr calcId="191029"/>
  <pivotCaches>
    <pivotCache cacheId="2" r:id="rId18"/>
    <pivotCache cacheId="3" r:id="rId19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50" i="16" l="1"/>
  <c r="C150" i="16"/>
  <c r="G752" i="15"/>
  <c r="F752" i="15"/>
  <c r="E752" i="15"/>
  <c r="D752" i="15"/>
  <c r="M40" i="13"/>
  <c r="L40" i="13"/>
  <c r="K40" i="13"/>
  <c r="J40" i="13"/>
  <c r="I40" i="13"/>
  <c r="H40" i="13"/>
  <c r="G40" i="13"/>
  <c r="F40" i="13"/>
  <c r="E40" i="13"/>
  <c r="D40" i="13"/>
  <c r="C40" i="13"/>
  <c r="B40" i="13"/>
  <c r="N40" i="13" s="1"/>
  <c r="M39" i="13"/>
  <c r="L39" i="13"/>
  <c r="K39" i="13"/>
  <c r="J39" i="13"/>
  <c r="I39" i="13"/>
  <c r="H39" i="13"/>
  <c r="G39" i="13"/>
  <c r="F39" i="13"/>
  <c r="E39" i="13"/>
  <c r="D39" i="13"/>
  <c r="C39" i="13"/>
  <c r="B39" i="13"/>
  <c r="N39" i="13" s="1"/>
  <c r="M38" i="13"/>
  <c r="L38" i="13"/>
  <c r="K38" i="13"/>
  <c r="J38" i="13"/>
  <c r="I38" i="13"/>
  <c r="H38" i="13"/>
  <c r="G38" i="13"/>
  <c r="F38" i="13"/>
  <c r="E38" i="13"/>
  <c r="D38" i="13"/>
  <c r="C38" i="13"/>
  <c r="B38" i="13"/>
  <c r="N38" i="13" s="1"/>
  <c r="M37" i="13"/>
  <c r="L37" i="13"/>
  <c r="K37" i="13"/>
  <c r="J37" i="13"/>
  <c r="I37" i="13"/>
  <c r="H37" i="13"/>
  <c r="G37" i="13"/>
  <c r="F37" i="13"/>
  <c r="E37" i="13"/>
  <c r="D37" i="13"/>
  <c r="C37" i="13"/>
  <c r="B37" i="13"/>
  <c r="N37" i="13" s="1"/>
  <c r="M36" i="13"/>
  <c r="L36" i="13"/>
  <c r="K36" i="13"/>
  <c r="J36" i="13"/>
  <c r="I36" i="13"/>
  <c r="H36" i="13"/>
  <c r="G36" i="13"/>
  <c r="F36" i="13"/>
  <c r="E36" i="13"/>
  <c r="D36" i="13"/>
  <c r="C36" i="13"/>
  <c r="B36" i="13"/>
  <c r="N36" i="13" s="1"/>
  <c r="M35" i="13"/>
  <c r="L35" i="13"/>
  <c r="K35" i="13"/>
  <c r="J35" i="13"/>
  <c r="I35" i="13"/>
  <c r="H35" i="13"/>
  <c r="G35" i="13"/>
  <c r="F35" i="13"/>
  <c r="E35" i="13"/>
  <c r="D35" i="13"/>
  <c r="C35" i="13"/>
  <c r="B35" i="13"/>
  <c r="N35" i="13" s="1"/>
  <c r="M34" i="13"/>
  <c r="L34" i="13"/>
  <c r="K34" i="13"/>
  <c r="J34" i="13"/>
  <c r="I34" i="13"/>
  <c r="H34" i="13"/>
  <c r="G34" i="13"/>
  <c r="F34" i="13"/>
  <c r="E34" i="13"/>
  <c r="D34" i="13"/>
  <c r="C34" i="13"/>
  <c r="B34" i="13"/>
  <c r="N34" i="13" s="1"/>
  <c r="M33" i="13"/>
  <c r="L33" i="13"/>
  <c r="K33" i="13"/>
  <c r="J33" i="13"/>
  <c r="I33" i="13"/>
  <c r="H33" i="13"/>
  <c r="G33" i="13"/>
  <c r="F33" i="13"/>
  <c r="E33" i="13"/>
  <c r="D33" i="13"/>
  <c r="C33" i="13"/>
  <c r="B33" i="13"/>
  <c r="N33" i="13" s="1"/>
  <c r="M32" i="13"/>
  <c r="L32" i="13"/>
  <c r="K32" i="13"/>
  <c r="J32" i="13"/>
  <c r="I32" i="13"/>
  <c r="H32" i="13"/>
  <c r="G32" i="13"/>
  <c r="F32" i="13"/>
  <c r="E32" i="13"/>
  <c r="D32" i="13"/>
  <c r="C32" i="13"/>
  <c r="B32" i="13"/>
  <c r="N32" i="13" s="1"/>
  <c r="M31" i="13"/>
  <c r="L31" i="13"/>
  <c r="K31" i="13"/>
  <c r="J31" i="13"/>
  <c r="I31" i="13"/>
  <c r="H31" i="13"/>
  <c r="G31" i="13"/>
  <c r="F31" i="13"/>
  <c r="E31" i="13"/>
  <c r="D31" i="13"/>
  <c r="C31" i="13"/>
  <c r="B31" i="13"/>
  <c r="N31" i="13" s="1"/>
  <c r="M30" i="13"/>
  <c r="L30" i="13"/>
  <c r="K30" i="13"/>
  <c r="J30" i="13"/>
  <c r="I30" i="13"/>
  <c r="H30" i="13"/>
  <c r="G30" i="13"/>
  <c r="F30" i="13"/>
  <c r="E30" i="13"/>
  <c r="D30" i="13"/>
  <c r="C30" i="13"/>
  <c r="B30" i="13"/>
  <c r="N30" i="13" s="1"/>
  <c r="M29" i="13"/>
  <c r="L29" i="13"/>
  <c r="K29" i="13"/>
  <c r="J29" i="13"/>
  <c r="I29" i="13"/>
  <c r="H29" i="13"/>
  <c r="G29" i="13"/>
  <c r="F29" i="13"/>
  <c r="E29" i="13"/>
  <c r="D29" i="13"/>
  <c r="C29" i="13"/>
  <c r="B29" i="13"/>
  <c r="N29" i="13" s="1"/>
  <c r="M28" i="13"/>
  <c r="L28" i="13"/>
  <c r="K28" i="13"/>
  <c r="J28" i="13"/>
  <c r="I28" i="13"/>
  <c r="H28" i="13"/>
  <c r="G28" i="13"/>
  <c r="F28" i="13"/>
  <c r="E28" i="13"/>
  <c r="D28" i="13"/>
  <c r="C28" i="13"/>
  <c r="B28" i="13"/>
  <c r="N28" i="13" s="1"/>
  <c r="M27" i="13"/>
  <c r="L27" i="13"/>
  <c r="K27" i="13"/>
  <c r="J27" i="13"/>
  <c r="I27" i="13"/>
  <c r="H27" i="13"/>
  <c r="G27" i="13"/>
  <c r="F27" i="13"/>
  <c r="E27" i="13"/>
  <c r="D27" i="13"/>
  <c r="C27" i="13"/>
  <c r="B27" i="13"/>
  <c r="N27" i="13" s="1"/>
  <c r="M26" i="13"/>
  <c r="L26" i="13"/>
  <c r="K26" i="13"/>
  <c r="J26" i="13"/>
  <c r="I26" i="13"/>
  <c r="H26" i="13"/>
  <c r="G26" i="13"/>
  <c r="F26" i="13"/>
  <c r="E26" i="13"/>
  <c r="D26" i="13"/>
  <c r="C26" i="13"/>
  <c r="B26" i="13"/>
  <c r="N26" i="13" s="1"/>
  <c r="M25" i="13"/>
  <c r="L25" i="13"/>
  <c r="K25" i="13"/>
  <c r="J25" i="13"/>
  <c r="I25" i="13"/>
  <c r="H25" i="13"/>
  <c r="G25" i="13"/>
  <c r="F25" i="13"/>
  <c r="E25" i="13"/>
  <c r="D25" i="13"/>
  <c r="C25" i="13"/>
  <c r="B25" i="13"/>
  <c r="N25" i="13" s="1"/>
  <c r="M24" i="13"/>
  <c r="L24" i="13"/>
  <c r="K24" i="13"/>
  <c r="J24" i="13"/>
  <c r="I24" i="13"/>
  <c r="H24" i="13"/>
  <c r="G24" i="13"/>
  <c r="F24" i="13"/>
  <c r="E24" i="13"/>
  <c r="D24" i="13"/>
  <c r="C24" i="13"/>
  <c r="B24" i="13"/>
  <c r="N24" i="13" s="1"/>
  <c r="M23" i="13"/>
  <c r="L23" i="13"/>
  <c r="K23" i="13"/>
  <c r="J23" i="13"/>
  <c r="I23" i="13"/>
  <c r="H23" i="13"/>
  <c r="G23" i="13"/>
  <c r="F23" i="13"/>
  <c r="E23" i="13"/>
  <c r="D23" i="13"/>
  <c r="C23" i="13"/>
  <c r="B23" i="13"/>
  <c r="N23" i="13" s="1"/>
  <c r="M22" i="13"/>
  <c r="L22" i="13"/>
  <c r="K22" i="13"/>
  <c r="J22" i="13"/>
  <c r="I22" i="13"/>
  <c r="H22" i="13"/>
  <c r="G22" i="13"/>
  <c r="F22" i="13"/>
  <c r="E22" i="13"/>
  <c r="D22" i="13"/>
  <c r="C22" i="13"/>
  <c r="B22" i="13"/>
  <c r="N22" i="13" s="1"/>
  <c r="M21" i="13"/>
  <c r="L21" i="13"/>
  <c r="K21" i="13"/>
  <c r="J21" i="13"/>
  <c r="I21" i="13"/>
  <c r="H21" i="13"/>
  <c r="G21" i="13"/>
  <c r="F21" i="13"/>
  <c r="E21" i="13"/>
  <c r="D21" i="13"/>
  <c r="C21" i="13"/>
  <c r="B21" i="13"/>
  <c r="N21" i="13" s="1"/>
  <c r="M20" i="13"/>
  <c r="L20" i="13"/>
  <c r="K20" i="13"/>
  <c r="J20" i="13"/>
  <c r="I20" i="13"/>
  <c r="H20" i="13"/>
  <c r="G20" i="13"/>
  <c r="F20" i="13"/>
  <c r="E20" i="13"/>
  <c r="D20" i="13"/>
  <c r="C20" i="13"/>
  <c r="B20" i="13"/>
  <c r="N20" i="13" s="1"/>
  <c r="M19" i="13"/>
  <c r="L19" i="13"/>
  <c r="K19" i="13"/>
  <c r="J19" i="13"/>
  <c r="I19" i="13"/>
  <c r="H19" i="13"/>
  <c r="G19" i="13"/>
  <c r="F19" i="13"/>
  <c r="E19" i="13"/>
  <c r="D19" i="13"/>
  <c r="C19" i="13"/>
  <c r="B19" i="13"/>
  <c r="N19" i="13" s="1"/>
  <c r="M18" i="13"/>
  <c r="L18" i="13"/>
  <c r="K18" i="13"/>
  <c r="J18" i="13"/>
  <c r="I18" i="13"/>
  <c r="H18" i="13"/>
  <c r="G18" i="13"/>
  <c r="F18" i="13"/>
  <c r="E18" i="13"/>
  <c r="D18" i="13"/>
  <c r="C18" i="13"/>
  <c r="B18" i="13"/>
  <c r="N18" i="13" s="1"/>
  <c r="M17" i="13"/>
  <c r="L17" i="13"/>
  <c r="K17" i="13"/>
  <c r="J17" i="13"/>
  <c r="I17" i="13"/>
  <c r="H17" i="13"/>
  <c r="G17" i="13"/>
  <c r="F17" i="13"/>
  <c r="E17" i="13"/>
  <c r="D17" i="13"/>
  <c r="C17" i="13"/>
  <c r="B17" i="13"/>
  <c r="N17" i="13" s="1"/>
  <c r="M16" i="13"/>
  <c r="L16" i="13"/>
  <c r="K16" i="13"/>
  <c r="J16" i="13"/>
  <c r="I16" i="13"/>
  <c r="H16" i="13"/>
  <c r="G16" i="13"/>
  <c r="F16" i="13"/>
  <c r="E16" i="13"/>
  <c r="D16" i="13"/>
  <c r="C16" i="13"/>
  <c r="B16" i="13"/>
  <c r="N16" i="13" s="1"/>
  <c r="M15" i="13"/>
  <c r="L15" i="13"/>
  <c r="K15" i="13"/>
  <c r="J15" i="13"/>
  <c r="I15" i="13"/>
  <c r="H15" i="13"/>
  <c r="G15" i="13"/>
  <c r="F15" i="13"/>
  <c r="E15" i="13"/>
  <c r="D15" i="13"/>
  <c r="C15" i="13"/>
  <c r="B15" i="13"/>
  <c r="N15" i="13" s="1"/>
  <c r="M14" i="13"/>
  <c r="L14" i="13"/>
  <c r="K14" i="13"/>
  <c r="J14" i="13"/>
  <c r="I14" i="13"/>
  <c r="H14" i="13"/>
  <c r="G14" i="13"/>
  <c r="F14" i="13"/>
  <c r="E14" i="13"/>
  <c r="D14" i="13"/>
  <c r="C14" i="13"/>
  <c r="B14" i="13"/>
  <c r="N14" i="13" s="1"/>
  <c r="M13" i="13"/>
  <c r="L13" i="13"/>
  <c r="K13" i="13"/>
  <c r="J13" i="13"/>
  <c r="I13" i="13"/>
  <c r="H13" i="13"/>
  <c r="G13" i="13"/>
  <c r="F13" i="13"/>
  <c r="E13" i="13"/>
  <c r="D13" i="13"/>
  <c r="C13" i="13"/>
  <c r="B13" i="13"/>
  <c r="N13" i="13" s="1"/>
  <c r="M12" i="13"/>
  <c r="L12" i="13"/>
  <c r="K12" i="13"/>
  <c r="J12" i="13"/>
  <c r="I12" i="13"/>
  <c r="H12" i="13"/>
  <c r="G12" i="13"/>
  <c r="F12" i="13"/>
  <c r="E12" i="13"/>
  <c r="D12" i="13"/>
  <c r="C12" i="13"/>
  <c r="B12" i="13"/>
  <c r="N12" i="13" s="1"/>
  <c r="M11" i="13"/>
  <c r="L11" i="13"/>
  <c r="K11" i="13"/>
  <c r="J11" i="13"/>
  <c r="I11" i="13"/>
  <c r="H11" i="13"/>
  <c r="G11" i="13"/>
  <c r="F11" i="13"/>
  <c r="E11" i="13"/>
  <c r="D11" i="13"/>
  <c r="C11" i="13"/>
  <c r="B11" i="13"/>
  <c r="N11" i="13" s="1"/>
  <c r="M10" i="13"/>
  <c r="L10" i="13"/>
  <c r="K10" i="13"/>
  <c r="J10" i="13"/>
  <c r="I10" i="13"/>
  <c r="H10" i="13"/>
  <c r="G10" i="13"/>
  <c r="F10" i="13"/>
  <c r="E10" i="13"/>
  <c r="D10" i="13"/>
  <c r="C10" i="13"/>
  <c r="B10" i="13"/>
  <c r="N10" i="13" s="1"/>
  <c r="M9" i="13"/>
  <c r="L9" i="13"/>
  <c r="K9" i="13"/>
  <c r="J9" i="13"/>
  <c r="I9" i="13"/>
  <c r="H9" i="13"/>
  <c r="G9" i="13"/>
  <c r="F9" i="13"/>
  <c r="E9" i="13"/>
  <c r="D9" i="13"/>
  <c r="C9" i="13"/>
  <c r="B9" i="13"/>
  <c r="N9" i="13" s="1"/>
  <c r="M8" i="13"/>
  <c r="M41" i="13" s="1"/>
  <c r="L8" i="13"/>
  <c r="L41" i="13" s="1"/>
  <c r="K8" i="13"/>
  <c r="K41" i="13" s="1"/>
  <c r="J8" i="13"/>
  <c r="J41" i="13" s="1"/>
  <c r="I8" i="13"/>
  <c r="I41" i="13" s="1"/>
  <c r="H8" i="13"/>
  <c r="H41" i="13" s="1"/>
  <c r="G8" i="13"/>
  <c r="G41" i="13" s="1"/>
  <c r="F8" i="13"/>
  <c r="F41" i="13" s="1"/>
  <c r="E8" i="13"/>
  <c r="E41" i="13" s="1"/>
  <c r="D8" i="13"/>
  <c r="D41" i="13" s="1"/>
  <c r="C8" i="13"/>
  <c r="C41" i="13" s="1"/>
  <c r="B8" i="13"/>
  <c r="N8" i="13" s="1"/>
  <c r="I42" i="12"/>
  <c r="H42" i="12"/>
  <c r="G42" i="12"/>
  <c r="F42" i="12"/>
  <c r="E42" i="12"/>
  <c r="E46" i="12" s="1"/>
  <c r="D42" i="12"/>
  <c r="C42" i="12"/>
  <c r="C46" i="12" s="1"/>
  <c r="J41" i="12"/>
  <c r="J40" i="12"/>
  <c r="J39" i="12"/>
  <c r="J38" i="12"/>
  <c r="J37" i="12"/>
  <c r="J36" i="12"/>
  <c r="J35" i="12"/>
  <c r="J34" i="12"/>
  <c r="J33" i="12"/>
  <c r="J32" i="12"/>
  <c r="J31" i="12"/>
  <c r="J30" i="12"/>
  <c r="J29" i="12"/>
  <c r="J28" i="12"/>
  <c r="J27" i="12"/>
  <c r="J26" i="12"/>
  <c r="J25" i="12"/>
  <c r="J24" i="12"/>
  <c r="J23" i="12"/>
  <c r="J22" i="12"/>
  <c r="J21" i="12"/>
  <c r="J20" i="12"/>
  <c r="J19" i="12"/>
  <c r="J18" i="12"/>
  <c r="J17" i="12"/>
  <c r="J16" i="12"/>
  <c r="J15" i="12"/>
  <c r="J14" i="12"/>
  <c r="J13" i="12"/>
  <c r="J12" i="12"/>
  <c r="J11" i="12"/>
  <c r="J10" i="12"/>
  <c r="J9" i="12"/>
  <c r="J8" i="12"/>
  <c r="N22" i="10"/>
  <c r="O19" i="10"/>
  <c r="O18" i="10"/>
  <c r="O17" i="10"/>
  <c r="O16" i="10"/>
  <c r="O15" i="10"/>
  <c r="O14" i="10"/>
  <c r="O13" i="10"/>
  <c r="O12" i="10"/>
  <c r="O11" i="10"/>
  <c r="O10" i="10"/>
  <c r="O9" i="10"/>
  <c r="O8" i="10"/>
  <c r="N34" i="8"/>
  <c r="O31" i="8"/>
  <c r="O29" i="8"/>
  <c r="O28" i="8"/>
  <c r="O27" i="8"/>
  <c r="O26" i="8"/>
  <c r="O25" i="8"/>
  <c r="O24" i="8"/>
  <c r="O23" i="8"/>
  <c r="O22" i="8"/>
  <c r="O21" i="8"/>
  <c r="O20" i="8"/>
  <c r="O19" i="8"/>
  <c r="O18" i="8"/>
  <c r="O17" i="8"/>
  <c r="O16" i="8"/>
  <c r="O15" i="8"/>
  <c r="O14" i="8"/>
  <c r="O13" i="8"/>
  <c r="O12" i="8"/>
  <c r="O11" i="8"/>
  <c r="O10" i="8"/>
  <c r="O9" i="8"/>
  <c r="O8" i="8"/>
  <c r="N35" i="6"/>
  <c r="O32" i="6"/>
  <c r="O31" i="6"/>
  <c r="O30" i="6"/>
  <c r="O29" i="6"/>
  <c r="O28" i="6"/>
  <c r="O27" i="6"/>
  <c r="O26" i="6"/>
  <c r="O25" i="6"/>
  <c r="O24" i="6"/>
  <c r="O23" i="6"/>
  <c r="O22" i="6"/>
  <c r="O21" i="6"/>
  <c r="O20" i="6"/>
  <c r="O19" i="6"/>
  <c r="O18" i="6"/>
  <c r="O17" i="6"/>
  <c r="O16" i="6"/>
  <c r="O15" i="6"/>
  <c r="O14" i="6"/>
  <c r="O13" i="6"/>
  <c r="O12" i="6"/>
  <c r="O11" i="6"/>
  <c r="O10" i="6"/>
  <c r="O9" i="6"/>
  <c r="O8" i="6"/>
  <c r="N42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9" i="4"/>
  <c r="O8" i="4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E44" i="12" l="1"/>
  <c r="B41" i="13"/>
  <c r="N41" i="13" s="1"/>
  <c r="O41" i="13" s="1"/>
  <c r="J42" i="12"/>
  <c r="J44" i="12" s="1"/>
  <c r="C44" i="12"/>
  <c r="O31" i="13" l="1"/>
  <c r="O13" i="13"/>
  <c r="E47" i="12"/>
  <c r="O17" i="13"/>
  <c r="O40" i="13"/>
  <c r="O36" i="13"/>
  <c r="O30" i="13"/>
  <c r="I44" i="12"/>
  <c r="O19" i="13"/>
  <c r="F44" i="12"/>
  <c r="O18" i="13"/>
  <c r="O21" i="13"/>
  <c r="O37" i="13"/>
  <c r="O23" i="13"/>
  <c r="O20" i="13"/>
  <c r="C47" i="12"/>
  <c r="G44" i="12"/>
  <c r="O25" i="13"/>
  <c r="O14" i="13"/>
  <c r="O39" i="13"/>
  <c r="O35" i="13"/>
  <c r="O26" i="13"/>
  <c r="H44" i="12"/>
  <c r="O16" i="13"/>
  <c r="D44" i="12"/>
  <c r="O15" i="13"/>
  <c r="O8" i="13"/>
  <c r="O32" i="13"/>
  <c r="O9" i="13"/>
  <c r="O28" i="13"/>
  <c r="O34" i="13"/>
  <c r="O24" i="13"/>
  <c r="O10" i="13"/>
  <c r="O38" i="13"/>
  <c r="O33" i="13"/>
  <c r="O22" i="13"/>
  <c r="O27" i="13"/>
  <c r="O12" i="13"/>
  <c r="O29" i="13"/>
  <c r="O11" i="13"/>
</calcChain>
</file>

<file path=xl/sharedStrings.xml><?xml version="1.0" encoding="utf-8"?>
<sst xmlns="http://schemas.openxmlformats.org/spreadsheetml/2006/main" count="4092" uniqueCount="1362">
  <si>
    <t>3.1.- Exportación</t>
  </si>
  <si>
    <t>3.1.1.- Tonelaje total movilizado en exportación por mes según puerto.</t>
  </si>
  <si>
    <t>AÑO 2021</t>
  </si>
  <si>
    <t>PUERTOS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</si>
  <si>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</si>
  <si>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</si>
  <si>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</si>
  <si>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</si>
  <si>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</si>
  <si>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</si>
  <si>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</si>
  <si>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</si>
  <si>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</si>
  <si>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</si>
  <si>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</si>
  <si>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</si>
  <si>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</si>
  <si>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%</t>
  </si>
  <si>
    <t>Arica</t>
  </si>
  <si>
    <t xml:space="preserve">           11.138 </t>
  </si>
  <si>
    <t xml:space="preserve">           12.832 </t>
  </si>
  <si>
    <t xml:space="preserve">           16.386 </t>
  </si>
  <si>
    <t xml:space="preserve">           12.596 </t>
  </si>
  <si>
    <t xml:space="preserve">           10.269 </t>
  </si>
  <si>
    <t xml:space="preserve">           19.494 </t>
  </si>
  <si>
    <t xml:space="preserve">           13.762 </t>
  </si>
  <si>
    <t xml:space="preserve">           19.120 </t>
  </si>
  <si>
    <t xml:space="preserve">           13.157 </t>
  </si>
  <si>
    <t xml:space="preserve">             9.677 </t>
  </si>
  <si>
    <t xml:space="preserve">           16.761 </t>
  </si>
  <si>
    <t xml:space="preserve">           13.360 </t>
  </si>
  <si>
    <t xml:space="preserve">        168.552 </t>
  </si>
  <si>
    <t>(a) Iquique</t>
  </si>
  <si>
    <t xml:space="preserve">           31.210 </t>
  </si>
  <si>
    <t xml:space="preserve">           17.042 </t>
  </si>
  <si>
    <t xml:space="preserve">           28.263 </t>
  </si>
  <si>
    <t xml:space="preserve">           29.736 </t>
  </si>
  <si>
    <t xml:space="preserve">           19.069 </t>
  </si>
  <si>
    <t xml:space="preserve">           24.866 </t>
  </si>
  <si>
    <t xml:space="preserve">           24.974 </t>
  </si>
  <si>
    <t xml:space="preserve">           25.363 </t>
  </si>
  <si>
    <t xml:space="preserve">           18.124 </t>
  </si>
  <si>
    <t xml:space="preserve">           21.598 </t>
  </si>
  <si>
    <t xml:space="preserve">           17.500 </t>
  </si>
  <si>
    <t xml:space="preserve">           18.371 </t>
  </si>
  <si>
    <t xml:space="preserve">        276.115 </t>
  </si>
  <si>
    <t>Patillos</t>
  </si>
  <si>
    <t xml:space="preserve">         316.744 </t>
  </si>
  <si>
    <t xml:space="preserve">         298.881 </t>
  </si>
  <si>
    <t xml:space="preserve">         450.053 </t>
  </si>
  <si>
    <t xml:space="preserve">         464.215 </t>
  </si>
  <si>
    <t xml:space="preserve">         329.087 </t>
  </si>
  <si>
    <t xml:space="preserve">         278.485 </t>
  </si>
  <si>
    <t xml:space="preserve">         248.365 </t>
  </si>
  <si>
    <t xml:space="preserve">         460.477 </t>
  </si>
  <si>
    <t xml:space="preserve">         304.220 </t>
  </si>
  <si>
    <t xml:space="preserve">         553.737 </t>
  </si>
  <si>
    <t xml:space="preserve">         253.087 </t>
  </si>
  <si>
    <t xml:space="preserve">         410.909 </t>
  </si>
  <si>
    <t xml:space="preserve">    4.368.260 </t>
  </si>
  <si>
    <t>Patache</t>
  </si>
  <si>
    <t xml:space="preserve">         395.179 </t>
  </si>
  <si>
    <t xml:space="preserve">         332.206 </t>
  </si>
  <si>
    <t xml:space="preserve">         460.984 </t>
  </si>
  <si>
    <t xml:space="preserve">         236.257 </t>
  </si>
  <si>
    <t xml:space="preserve">         389.047 </t>
  </si>
  <si>
    <t xml:space="preserve">         244.189 </t>
  </si>
  <si>
    <t xml:space="preserve">         208.664 </t>
  </si>
  <si>
    <t xml:space="preserve">         683.013 </t>
  </si>
  <si>
    <t xml:space="preserve">         283.878 </t>
  </si>
  <si>
    <t xml:space="preserve">         498.698 </t>
  </si>
  <si>
    <t xml:space="preserve">         617.369 </t>
  </si>
  <si>
    <t xml:space="preserve">         676.052 </t>
  </si>
  <si>
    <t xml:space="preserve">    5.025.536 </t>
  </si>
  <si>
    <t>Tocopilla</t>
  </si>
  <si>
    <t xml:space="preserve">         127.392 </t>
  </si>
  <si>
    <t xml:space="preserve">           69.317 </t>
  </si>
  <si>
    <t xml:space="preserve">         159.565 </t>
  </si>
  <si>
    <t xml:space="preserve">         111.840 </t>
  </si>
  <si>
    <t xml:space="preserve">           86.553 </t>
  </si>
  <si>
    <t xml:space="preserve">           99.052 </t>
  </si>
  <si>
    <t xml:space="preserve">           82.891 </t>
  </si>
  <si>
    <t xml:space="preserve">         152.159 </t>
  </si>
  <si>
    <t xml:space="preserve">         100.142 </t>
  </si>
  <si>
    <t xml:space="preserve">           98.326 </t>
  </si>
  <si>
    <t xml:space="preserve">           66.057 </t>
  </si>
  <si>
    <t xml:space="preserve">         205.876 </t>
  </si>
  <si>
    <t xml:space="preserve">    1.359.170 </t>
  </si>
  <si>
    <t>Michilla Cove</t>
  </si>
  <si>
    <t xml:space="preserve">           91.794 </t>
  </si>
  <si>
    <t xml:space="preserve">           80.285 </t>
  </si>
  <si>
    <t xml:space="preserve">           57.267 </t>
  </si>
  <si>
    <t xml:space="preserve">           91.776 </t>
  </si>
  <si>
    <t xml:space="preserve">           79.378 </t>
  </si>
  <si>
    <t xml:space="preserve">           78.175 </t>
  </si>
  <si>
    <t xml:space="preserve">           66.471 </t>
  </si>
  <si>
    <t xml:space="preserve">         112.640 </t>
  </si>
  <si>
    <t xml:space="preserve">           95.630 </t>
  </si>
  <si>
    <t xml:space="preserve">           45.729 </t>
  </si>
  <si>
    <t xml:space="preserve">           90.121 </t>
  </si>
  <si>
    <t xml:space="preserve">           88.856 </t>
  </si>
  <si>
    <t xml:space="preserve">        978.123 </t>
  </si>
  <si>
    <t>Mejillones</t>
  </si>
  <si>
    <t xml:space="preserve">                   24 </t>
  </si>
  <si>
    <t xml:space="preserve">                   10 </t>
  </si>
  <si>
    <t xml:space="preserve">                   31 </t>
  </si>
  <si>
    <t xml:space="preserve">                   13 </t>
  </si>
  <si>
    <t xml:space="preserve">           34.983 </t>
  </si>
  <si>
    <t xml:space="preserve">           34.582 </t>
  </si>
  <si>
    <t xml:space="preserve">           69.619 </t>
  </si>
  <si>
    <t xml:space="preserve">         112.076 </t>
  </si>
  <si>
    <t xml:space="preserve">           22.470 </t>
  </si>
  <si>
    <t xml:space="preserve">           91.661 </t>
  </si>
  <si>
    <t xml:space="preserve">           57.212 </t>
  </si>
  <si>
    <t xml:space="preserve">           34.135 </t>
  </si>
  <si>
    <t xml:space="preserve">        456.816 </t>
  </si>
  <si>
    <t>Puerto Angamos</t>
  </si>
  <si>
    <t xml:space="preserve">         131.655 </t>
  </si>
  <si>
    <t xml:space="preserve">         121.340 </t>
  </si>
  <si>
    <t xml:space="preserve">         130.604 </t>
  </si>
  <si>
    <t xml:space="preserve">         222.860 </t>
  </si>
  <si>
    <t xml:space="preserve">         191.419 </t>
  </si>
  <si>
    <t xml:space="preserve">         170.505 </t>
  </si>
  <si>
    <t xml:space="preserve">         203.492 </t>
  </si>
  <si>
    <t xml:space="preserve">         225.501 </t>
  </si>
  <si>
    <t xml:space="preserve">         210.751 </t>
  </si>
  <si>
    <t xml:space="preserve">         164.545 </t>
  </si>
  <si>
    <t xml:space="preserve">         169.427 </t>
  </si>
  <si>
    <t xml:space="preserve">         193.082 </t>
  </si>
  <si>
    <t xml:space="preserve">    2.135.180 </t>
  </si>
  <si>
    <t>Antofagasta</t>
  </si>
  <si>
    <t xml:space="preserve">         132.416 </t>
  </si>
  <si>
    <t xml:space="preserve">         109.237 </t>
  </si>
  <si>
    <t xml:space="preserve">         196.380 </t>
  </si>
  <si>
    <t xml:space="preserve">         124.070 </t>
  </si>
  <si>
    <t xml:space="preserve">           82.446 </t>
  </si>
  <si>
    <t xml:space="preserve">           86.095 </t>
  </si>
  <si>
    <t xml:space="preserve">           88.026 </t>
  </si>
  <si>
    <t xml:space="preserve">         105.658 </t>
  </si>
  <si>
    <t xml:space="preserve">           75.316 </t>
  </si>
  <si>
    <t xml:space="preserve">           85.913 </t>
  </si>
  <si>
    <t xml:space="preserve">           66.707 </t>
  </si>
  <si>
    <t xml:space="preserve">         138.583 </t>
  </si>
  <si>
    <t xml:space="preserve">    1.290.847 </t>
  </si>
  <si>
    <t>Caleta Coloso</t>
  </si>
  <si>
    <t xml:space="preserve">         498.154 </t>
  </si>
  <si>
    <t xml:space="preserve">         163.898 </t>
  </si>
  <si>
    <t xml:space="preserve">         385.072 </t>
  </si>
  <si>
    <t xml:space="preserve">         330.969 </t>
  </si>
  <si>
    <t xml:space="preserve">         327.224 </t>
  </si>
  <si>
    <t xml:space="preserve">         111.292 </t>
  </si>
  <si>
    <t xml:space="preserve">         528.363 </t>
  </si>
  <si>
    <t xml:space="preserve">         298.765 </t>
  </si>
  <si>
    <t xml:space="preserve">         213.177 </t>
  </si>
  <si>
    <t xml:space="preserve">         324.470 </t>
  </si>
  <si>
    <t xml:space="preserve">         311.844 </t>
  </si>
  <si>
    <t xml:space="preserve">         202.804 </t>
  </si>
  <si>
    <t xml:space="preserve">    3.696.033 </t>
  </si>
  <si>
    <t>Chañaral</t>
  </si>
  <si>
    <t xml:space="preserve">                      - </t>
  </si>
  <si>
    <t xml:space="preserve">                      0 </t>
  </si>
  <si>
    <t xml:space="preserve">           10.752 </t>
  </si>
  <si>
    <t xml:space="preserve">           11.033 </t>
  </si>
  <si>
    <t xml:space="preserve">          21.786 </t>
  </si>
  <si>
    <t>Caldera</t>
  </si>
  <si>
    <t xml:space="preserve">         557.261 </t>
  </si>
  <si>
    <t xml:space="preserve">         453.291 </t>
  </si>
  <si>
    <t xml:space="preserve">         632.034 </t>
  </si>
  <si>
    <t xml:space="preserve">         726.057 </t>
  </si>
  <si>
    <t xml:space="preserve">         512.399 </t>
  </si>
  <si>
    <t xml:space="preserve">         443.363 </t>
  </si>
  <si>
    <t xml:space="preserve">         887.171 </t>
  </si>
  <si>
    <t xml:space="preserve">         570.356 </t>
  </si>
  <si>
    <t xml:space="preserve">         687.099 </t>
  </si>
  <si>
    <t xml:space="preserve">         706.851 </t>
  </si>
  <si>
    <t xml:space="preserve">         647.283 </t>
  </si>
  <si>
    <t xml:space="preserve">         934.558 </t>
  </si>
  <si>
    <t xml:space="preserve">    7.757.724 </t>
  </si>
  <si>
    <t>Huasco</t>
  </si>
  <si>
    <t xml:space="preserve">         591.644 </t>
  </si>
  <si>
    <t xml:space="preserve">                      9 </t>
  </si>
  <si>
    <t xml:space="preserve">         548.497 </t>
  </si>
  <si>
    <t xml:space="preserve">         588.213 </t>
  </si>
  <si>
    <t xml:space="preserve">         528.841 </t>
  </si>
  <si>
    <t xml:space="preserve">         582.064 </t>
  </si>
  <si>
    <t xml:space="preserve">         750.559 </t>
  </si>
  <si>
    <t xml:space="preserve">         306.925 </t>
  </si>
  <si>
    <t xml:space="preserve">         674.064 </t>
  </si>
  <si>
    <t xml:space="preserve">         587.159 </t>
  </si>
  <si>
    <t xml:space="preserve">         872.611 </t>
  </si>
  <si>
    <t xml:space="preserve">         615.738 </t>
  </si>
  <si>
    <t xml:space="preserve">    6.646.323 </t>
  </si>
  <si>
    <t>Coquimbo</t>
  </si>
  <si>
    <t xml:space="preserve">           42.313 </t>
  </si>
  <si>
    <t xml:space="preserve">           71.212 </t>
  </si>
  <si>
    <t xml:space="preserve">           27.285 </t>
  </si>
  <si>
    <t xml:space="preserve">           38.674 </t>
  </si>
  <si>
    <t xml:space="preserve">           49.872 </t>
  </si>
  <si>
    <t xml:space="preserve">           10.976 </t>
  </si>
  <si>
    <t xml:space="preserve">             7.014 </t>
  </si>
  <si>
    <t xml:space="preserve">           55.539 </t>
  </si>
  <si>
    <t xml:space="preserve">           16.698 </t>
  </si>
  <si>
    <t xml:space="preserve">           37.310 </t>
  </si>
  <si>
    <t xml:space="preserve">           10.965 </t>
  </si>
  <si>
    <t xml:space="preserve">           13.686 </t>
  </si>
  <si>
    <t xml:space="preserve">        381.544 </t>
  </si>
  <si>
    <t>Guayacán</t>
  </si>
  <si>
    <t xml:space="preserve">         238.242 </t>
  </si>
  <si>
    <t xml:space="preserve">         147.022 </t>
  </si>
  <si>
    <t xml:space="preserve">         206.003 </t>
  </si>
  <si>
    <t xml:space="preserve">         115.829 </t>
  </si>
  <si>
    <t xml:space="preserve">         131.685 </t>
  </si>
  <si>
    <t xml:space="preserve">         250.080 </t>
  </si>
  <si>
    <t xml:space="preserve">         191.002 </t>
  </si>
  <si>
    <t xml:space="preserve">         174.960 </t>
  </si>
  <si>
    <t xml:space="preserve">         286.056 </t>
  </si>
  <si>
    <t xml:space="preserve">         310.400 </t>
  </si>
  <si>
    <t xml:space="preserve">         143.960 </t>
  </si>
  <si>
    <t xml:space="preserve">         473.085 </t>
  </si>
  <si>
    <t xml:space="preserve">    2.668.324 </t>
  </si>
  <si>
    <t>Los Vilos</t>
  </si>
  <si>
    <t xml:space="preserve">         116.507 </t>
  </si>
  <si>
    <t xml:space="preserve">           79.365 </t>
  </si>
  <si>
    <t xml:space="preserve">         109.799 </t>
  </si>
  <si>
    <t xml:space="preserve">         121.728 </t>
  </si>
  <si>
    <t xml:space="preserve">           94.545 </t>
  </si>
  <si>
    <t xml:space="preserve">         102.402 </t>
  </si>
  <si>
    <t xml:space="preserve">         116.953 </t>
  </si>
  <si>
    <t xml:space="preserve">           93.524 </t>
  </si>
  <si>
    <t xml:space="preserve">         122.634 </t>
  </si>
  <si>
    <t xml:space="preserve">         105.511 </t>
  </si>
  <si>
    <t xml:space="preserve">           61.491 </t>
  </si>
  <si>
    <t xml:space="preserve">           92.091 </t>
  </si>
  <si>
    <t xml:space="preserve">    1.216.549 </t>
  </si>
  <si>
    <t>Ventanas</t>
  </si>
  <si>
    <t xml:space="preserve">         288.923 </t>
  </si>
  <si>
    <t xml:space="preserve">         104.933 </t>
  </si>
  <si>
    <t xml:space="preserve">         159.973 </t>
  </si>
  <si>
    <t xml:space="preserve">         181.471 </t>
  </si>
  <si>
    <t xml:space="preserve">         192.414 </t>
  </si>
  <si>
    <t xml:space="preserve">         172.961 </t>
  </si>
  <si>
    <t xml:space="preserve">         299.691 </t>
  </si>
  <si>
    <t xml:space="preserve">         253.474 </t>
  </si>
  <si>
    <t xml:space="preserve">         108.309 </t>
  </si>
  <si>
    <t xml:space="preserve">         157.018 </t>
  </si>
  <si>
    <t xml:space="preserve">         140.626 </t>
  </si>
  <si>
    <t xml:space="preserve">         220.153 </t>
  </si>
  <si>
    <t xml:space="preserve">    2.279.947 </t>
  </si>
  <si>
    <t>Quintero</t>
  </si>
  <si>
    <t xml:space="preserve">                   11 </t>
  </si>
  <si>
    <t xml:space="preserve">           23.852 </t>
  </si>
  <si>
    <t xml:space="preserve">           20.486 </t>
  </si>
  <si>
    <t xml:space="preserve">                 314 </t>
  </si>
  <si>
    <t xml:space="preserve">           22.128 </t>
  </si>
  <si>
    <t xml:space="preserve">                 539 </t>
  </si>
  <si>
    <t xml:space="preserve">           34.387 </t>
  </si>
  <si>
    <t xml:space="preserve">                 368 </t>
  </si>
  <si>
    <t xml:space="preserve">             4.758 </t>
  </si>
  <si>
    <t xml:space="preserve">           17.721 </t>
  </si>
  <si>
    <t xml:space="preserve">             1.245 </t>
  </si>
  <si>
    <t xml:space="preserve">        125.819 </t>
  </si>
  <si>
    <t>Valparaíso</t>
  </si>
  <si>
    <t xml:space="preserve">         246.469 </t>
  </si>
  <si>
    <t xml:space="preserve">         236.833 </t>
  </si>
  <si>
    <t xml:space="preserve">         327.671 </t>
  </si>
  <si>
    <t xml:space="preserve">         331.915 </t>
  </si>
  <si>
    <t xml:space="preserve">         210.145 </t>
  </si>
  <si>
    <t xml:space="preserve">         220.434 </t>
  </si>
  <si>
    <t xml:space="preserve">         258.470 </t>
  </si>
  <si>
    <t xml:space="preserve">         247.254 </t>
  </si>
  <si>
    <t xml:space="preserve">         215.667 </t>
  </si>
  <si>
    <t xml:space="preserve">         200.772 </t>
  </si>
  <si>
    <t xml:space="preserve">         148.391 </t>
  </si>
  <si>
    <t xml:space="preserve">         184.438 </t>
  </si>
  <si>
    <t xml:space="preserve">    2.828.461 </t>
  </si>
  <si>
    <t>San Antonio</t>
  </si>
  <si>
    <t xml:space="preserve">         543.828 </t>
  </si>
  <si>
    <t xml:space="preserve">         442.531 </t>
  </si>
  <si>
    <t xml:space="preserve">         496.660 </t>
  </si>
  <si>
    <t xml:space="preserve">         535.160 </t>
  </si>
  <si>
    <t xml:space="preserve">         446.289 </t>
  </si>
  <si>
    <t xml:space="preserve">         510.421 </t>
  </si>
  <si>
    <t xml:space="preserve">         446.477 </t>
  </si>
  <si>
    <t xml:space="preserve">         463.575 </t>
  </si>
  <si>
    <t xml:space="preserve">         423.186 </t>
  </si>
  <si>
    <t xml:space="preserve">         436.450 </t>
  </si>
  <si>
    <t xml:space="preserve">         422.977 </t>
  </si>
  <si>
    <t xml:space="preserve">         479.875 </t>
  </si>
  <si>
    <t xml:space="preserve">    5.647.429 </t>
  </si>
  <si>
    <t>Penco</t>
  </si>
  <si>
    <t xml:space="preserve">                      1 </t>
  </si>
  <si>
    <t xml:space="preserve">                      4 </t>
  </si>
  <si>
    <t xml:space="preserve">                 808 </t>
  </si>
  <si>
    <t xml:space="preserve">                      2 </t>
  </si>
  <si>
    <t xml:space="preserve">                   12 </t>
  </si>
  <si>
    <t xml:space="preserve">                 304 </t>
  </si>
  <si>
    <t xml:space="preserve">            1.137 </t>
  </si>
  <si>
    <t>Lirquén</t>
  </si>
  <si>
    <t xml:space="preserve">         322.962 </t>
  </si>
  <si>
    <t xml:space="preserve">         292.134 </t>
  </si>
  <si>
    <t xml:space="preserve">         156.978 </t>
  </si>
  <si>
    <t xml:space="preserve">         375.470 </t>
  </si>
  <si>
    <t xml:space="preserve">         144.687 </t>
  </si>
  <si>
    <t xml:space="preserve">         301.996 </t>
  </si>
  <si>
    <t xml:space="preserve">         323.590 </t>
  </si>
  <si>
    <t xml:space="preserve">         286.715 </t>
  </si>
  <si>
    <t xml:space="preserve">         224.707 </t>
  </si>
  <si>
    <t xml:space="preserve">         235.380 </t>
  </si>
  <si>
    <t xml:space="preserve">         224.998 </t>
  </si>
  <si>
    <t xml:space="preserve">         328.823 </t>
  </si>
  <si>
    <t xml:space="preserve">    3.218.440 </t>
  </si>
  <si>
    <t>Talcahuano</t>
  </si>
  <si>
    <t xml:space="preserve">                   28 </t>
  </si>
  <si>
    <t xml:space="preserve">           28.062 </t>
  </si>
  <si>
    <t xml:space="preserve">           10.816 </t>
  </si>
  <si>
    <t xml:space="preserve">             8.037 </t>
  </si>
  <si>
    <t xml:space="preserve">           15.291 </t>
  </si>
  <si>
    <t xml:space="preserve">           11.437 </t>
  </si>
  <si>
    <t xml:space="preserve">             6.861 </t>
  </si>
  <si>
    <t xml:space="preserve">           16.280 </t>
  </si>
  <si>
    <t xml:space="preserve">           22.579 </t>
  </si>
  <si>
    <t xml:space="preserve">           23.792 </t>
  </si>
  <si>
    <t xml:space="preserve">           36.210 </t>
  </si>
  <si>
    <t xml:space="preserve">           17.503 </t>
  </si>
  <si>
    <t xml:space="preserve">        196.896 </t>
  </si>
  <si>
    <t>San Vicente</t>
  </si>
  <si>
    <t xml:space="preserve">         146.271 </t>
  </si>
  <si>
    <t xml:space="preserve">         177.434 </t>
  </si>
  <si>
    <t xml:space="preserve">         191.979 </t>
  </si>
  <si>
    <t xml:space="preserve">         221.522 </t>
  </si>
  <si>
    <t xml:space="preserve">         182.110 </t>
  </si>
  <si>
    <t xml:space="preserve">         164.356 </t>
  </si>
  <si>
    <t xml:space="preserve">         147.127 </t>
  </si>
  <si>
    <t xml:space="preserve">         203.121 </t>
  </si>
  <si>
    <t xml:space="preserve">         156.496 </t>
  </si>
  <si>
    <t xml:space="preserve">         160.256 </t>
  </si>
  <si>
    <t xml:space="preserve">         221.457 </t>
  </si>
  <si>
    <t xml:space="preserve">         194.105 </t>
  </si>
  <si>
    <t xml:space="preserve">    2.166.234 </t>
  </si>
  <si>
    <t>Coronel</t>
  </si>
  <si>
    <t xml:space="preserve">         610.945 </t>
  </si>
  <si>
    <t xml:space="preserve">         342.267 </t>
  </si>
  <si>
    <t xml:space="preserve">         430.872 </t>
  </si>
  <si>
    <t xml:space="preserve">         503.034 </t>
  </si>
  <si>
    <t xml:space="preserve">         451.434 </t>
  </si>
  <si>
    <t xml:space="preserve">         344.599 </t>
  </si>
  <si>
    <t xml:space="preserve">         493.634 </t>
  </si>
  <si>
    <t xml:space="preserve">         515.950 </t>
  </si>
  <si>
    <t xml:space="preserve">         408.693 </t>
  </si>
  <si>
    <t xml:space="preserve">         449.307 </t>
  </si>
  <si>
    <t xml:space="preserve">         444.286 </t>
  </si>
  <si>
    <t xml:space="preserve">         342.804 </t>
  </si>
  <si>
    <t xml:space="preserve">    5.337.825 </t>
  </si>
  <si>
    <t>Corral</t>
  </si>
  <si>
    <t xml:space="preserve">         116.791 </t>
  </si>
  <si>
    <t xml:space="preserve">           90.203 </t>
  </si>
  <si>
    <t xml:space="preserve">                      8 </t>
  </si>
  <si>
    <t xml:space="preserve">         162.217 </t>
  </si>
  <si>
    <t xml:space="preserve">           60.434 </t>
  </si>
  <si>
    <t xml:space="preserve">         112.271 </t>
  </si>
  <si>
    <t xml:space="preserve">         150.180 </t>
  </si>
  <si>
    <t xml:space="preserve">           60.462 </t>
  </si>
  <si>
    <t xml:space="preserve">           49.923 </t>
  </si>
  <si>
    <t xml:space="preserve">         213.426 </t>
  </si>
  <si>
    <t xml:space="preserve">         113.726 </t>
  </si>
  <si>
    <t xml:space="preserve">    1.129.643 </t>
  </si>
  <si>
    <t>Puerto Montt</t>
  </si>
  <si>
    <t xml:space="preserve">                      7 </t>
  </si>
  <si>
    <t xml:space="preserve">           60.576 </t>
  </si>
  <si>
    <t xml:space="preserve">         119.473 </t>
  </si>
  <si>
    <t xml:space="preserve">                 410 </t>
  </si>
  <si>
    <t xml:space="preserve">             1.816 </t>
  </si>
  <si>
    <t xml:space="preserve">           98.007 </t>
  </si>
  <si>
    <t xml:space="preserve">           56.625 </t>
  </si>
  <si>
    <t xml:space="preserve">           92.570 </t>
  </si>
  <si>
    <t xml:space="preserve">           58.116 </t>
  </si>
  <si>
    <t xml:space="preserve">        487.613 </t>
  </si>
  <si>
    <t>San José de Calbuco</t>
  </si>
  <si>
    <t xml:space="preserve">                      5 </t>
  </si>
  <si>
    <t xml:space="preserve">         112.140 </t>
  </si>
  <si>
    <t xml:space="preserve">           54.411 </t>
  </si>
  <si>
    <t xml:space="preserve">         160.373 </t>
  </si>
  <si>
    <t xml:space="preserve">         104.983 </t>
  </si>
  <si>
    <t xml:space="preserve">           58.574 </t>
  </si>
  <si>
    <t xml:space="preserve">           99.932 </t>
  </si>
  <si>
    <t xml:space="preserve">           58.884 </t>
  </si>
  <si>
    <t xml:space="preserve">           47.135 </t>
  </si>
  <si>
    <t xml:space="preserve">        696.442 </t>
  </si>
  <si>
    <t>Chacabuco</t>
  </si>
  <si>
    <t xml:space="preserve">           10.962 </t>
  </si>
  <si>
    <t xml:space="preserve">                   42 </t>
  </si>
  <si>
    <t xml:space="preserve">           11.012 </t>
  </si>
  <si>
    <t xml:space="preserve">           13.045 </t>
  </si>
  <si>
    <t xml:space="preserve">           13.038 </t>
  </si>
  <si>
    <t xml:space="preserve">          48.099 </t>
  </si>
  <si>
    <t>(a) Punta Arenas</t>
  </si>
  <si>
    <t xml:space="preserve">             1.170 </t>
  </si>
  <si>
    <t xml:space="preserve">             1.404 </t>
  </si>
  <si>
    <t xml:space="preserve">                 509 </t>
  </si>
  <si>
    <t xml:space="preserve">             2.965 </t>
  </si>
  <si>
    <t xml:space="preserve">                 297 </t>
  </si>
  <si>
    <t xml:space="preserve">                 249 </t>
  </si>
  <si>
    <t xml:space="preserve">                 190 </t>
  </si>
  <si>
    <t xml:space="preserve">                 283 </t>
  </si>
  <si>
    <t xml:space="preserve">             4.127 </t>
  </si>
  <si>
    <t xml:space="preserve">             5.475 </t>
  </si>
  <si>
    <t xml:space="preserve">          16.683 </t>
  </si>
  <si>
    <t>Cabo Negro</t>
  </si>
  <si>
    <t xml:space="preserve">           77.509 </t>
  </si>
  <si>
    <t xml:space="preserve">           64.240 </t>
  </si>
  <si>
    <t xml:space="preserve">         103.818 </t>
  </si>
  <si>
    <t xml:space="preserve">           60.558 </t>
  </si>
  <si>
    <t xml:space="preserve">           75.809 </t>
  </si>
  <si>
    <t xml:space="preserve">           56.747 </t>
  </si>
  <si>
    <t xml:space="preserve">           29.700 </t>
  </si>
  <si>
    <t xml:space="preserve">           34.472 </t>
  </si>
  <si>
    <t xml:space="preserve">           56.526 </t>
  </si>
  <si>
    <t xml:space="preserve">           61.254 </t>
  </si>
  <si>
    <t xml:space="preserve">         157.646 </t>
  </si>
  <si>
    <t xml:space="preserve">           83.435 </t>
  </si>
  <si>
    <t xml:space="preserve">        861.715 </t>
  </si>
  <si>
    <t>Puerto Williams</t>
  </si>
  <si>
    <t xml:space="preserve">                 136 </t>
  </si>
  <si>
    <t xml:space="preserve">             1.210 </t>
  </si>
  <si>
    <t xml:space="preserve">            1.346 </t>
  </si>
  <si>
    <t>Venta de Naves</t>
  </si>
  <si>
    <t xml:space="preserve">           12.405 </t>
  </si>
  <si>
    <t xml:space="preserve">                 281 </t>
  </si>
  <si>
    <t xml:space="preserve">           14.970 </t>
  </si>
  <si>
    <t xml:space="preserve">                 255 </t>
  </si>
  <si>
    <t xml:space="preserve">             2.140 </t>
  </si>
  <si>
    <t xml:space="preserve">                 338 </t>
  </si>
  <si>
    <t xml:space="preserve">             3.993 </t>
  </si>
  <si>
    <t xml:space="preserve">          34.382 </t>
  </si>
  <si>
    <t xml:space="preserve">  5.648.991 </t>
  </si>
  <si>
    <t xml:space="preserve">  3.883.225 </t>
  </si>
  <si>
    <t xml:space="preserve">  5.308.001 </t>
  </si>
  <si>
    <t xml:space="preserve">  5.727.497 </t>
  </si>
  <si>
    <t xml:space="preserve">  4.958.718 </t>
  </si>
  <si>
    <t xml:space="preserve">  4.537.831 </t>
  </si>
  <si>
    <t xml:space="preserve">  5.738.278 </t>
  </si>
  <si>
    <t xml:space="preserve">  5.688.591 </t>
  </si>
  <si>
    <t xml:space="preserve">  4.863.949 </t>
  </si>
  <si>
    <t xml:space="preserve">  5.535.914 </t>
  </si>
  <si>
    <t xml:space="preserve">  5.445.997 </t>
  </si>
  <si>
    <t xml:space="preserve">  6.187.998 </t>
  </si>
  <si>
    <t xml:space="preserve">  63.524.991 </t>
  </si>
  <si>
    <t>(a) Valores indicados no consideran mercancías movilizadas por zona franca</t>
  </si>
  <si>
    <t>Fuente: Servicio Nacional de Aduanas</t>
  </si>
  <si>
    <t xml:space="preserve">Gráfico 13: Tonelaje total exportado mensual. 
Año 2021
</t>
  </si>
  <si>
    <t>Gráfico 14: Tonelaje total exportado por puerto. Año 2021</t>
  </si>
  <si>
    <t>PUERTO</t>
  </si>
  <si>
    <t>3.1.2.- Tonelaje movilizado en exportación carga general por mes según puerto.</t>
  </si>
  <si>
    <t>Año 2021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</si>
  <si>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</si>
  <si>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</si>
  <si>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</si>
  <si>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</si>
  <si>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</si>
  <si>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</si>
  <si>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</si>
  <si>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</si>
  <si>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</si>
  <si>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</si>
  <si>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</si>
  <si>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</si>
  <si>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        11.088 </t>
  </si>
  <si>
    <t xml:space="preserve">        12.608 </t>
  </si>
  <si>
    <t xml:space="preserve">        16.170 </t>
  </si>
  <si>
    <t xml:space="preserve">        12.496 </t>
  </si>
  <si>
    <t xml:space="preserve">        10.015 </t>
  </si>
  <si>
    <t xml:space="preserve">        19.205 </t>
  </si>
  <si>
    <t xml:space="preserve">        13.371 </t>
  </si>
  <si>
    <t xml:space="preserve">        18.638 </t>
  </si>
  <si>
    <t xml:space="preserve">              13.093 </t>
  </si>
  <si>
    <t xml:space="preserve">          9.396 </t>
  </si>
  <si>
    <t xml:space="preserve">              9.984 </t>
  </si>
  <si>
    <t xml:space="preserve">          13.003 </t>
  </si>
  <si>
    <t xml:space="preserve">      159.069 </t>
  </si>
  <si>
    <t>Iquique</t>
  </si>
  <si>
    <t xml:space="preserve">        31.206 </t>
  </si>
  <si>
    <t xml:space="preserve">        16.528 </t>
  </si>
  <si>
    <t xml:space="preserve">        28.263 </t>
  </si>
  <si>
    <t xml:space="preserve">        23.134 </t>
  </si>
  <si>
    <t xml:space="preserve">        18.336 </t>
  </si>
  <si>
    <t xml:space="preserve">        21.456 </t>
  </si>
  <si>
    <t xml:space="preserve">        24.953 </t>
  </si>
  <si>
    <t xml:space="preserve">        23.515 </t>
  </si>
  <si>
    <t xml:space="preserve">              17.708 </t>
  </si>
  <si>
    <t xml:space="preserve">        21.598 </t>
  </si>
  <si>
    <t xml:space="preserve">            17.499 </t>
  </si>
  <si>
    <t xml:space="preserve">          18.371 </t>
  </si>
  <si>
    <t xml:space="preserve">      262.567 </t>
  </si>
  <si>
    <t xml:space="preserve">                   - </t>
  </si>
  <si>
    <t xml:space="preserve">                   1 </t>
  </si>
  <si>
    <t xml:space="preserve">                         - </t>
  </si>
  <si>
    <t xml:space="preserve">                       - </t>
  </si>
  <si>
    <t xml:space="preserve">                     1 </t>
  </si>
  <si>
    <t xml:space="preserve">               2 </t>
  </si>
  <si>
    <t xml:space="preserve">                     - </t>
  </si>
  <si>
    <t xml:space="preserve">                - </t>
  </si>
  <si>
    <t xml:space="preserve">              555 </t>
  </si>
  <si>
    <t xml:space="preserve">              903 </t>
  </si>
  <si>
    <t xml:space="preserve">                   2 </t>
  </si>
  <si>
    <t xml:space="preserve">          6.332 </t>
  </si>
  <si>
    <t xml:space="preserve">          5.197 </t>
  </si>
  <si>
    <t xml:space="preserve">          7.677 </t>
  </si>
  <si>
    <t xml:space="preserve">        17.527 </t>
  </si>
  <si>
    <t xml:space="preserve">          7.998 </t>
  </si>
  <si>
    <t xml:space="preserve">                2.962 </t>
  </si>
  <si>
    <t xml:space="preserve">          1.532 </t>
  </si>
  <si>
    <t xml:space="preserve">              7.865 </t>
  </si>
  <si>
    <t xml:space="preserve">          29.332 </t>
  </si>
  <si>
    <t xml:space="preserve">       87.883 </t>
  </si>
  <si>
    <t xml:space="preserve">                24 </t>
  </si>
  <si>
    <t xml:space="preserve">                10 </t>
  </si>
  <si>
    <t xml:space="preserve">                31 </t>
  </si>
  <si>
    <t xml:space="preserve">                13 </t>
  </si>
  <si>
    <t xml:space="preserve">                   8 </t>
  </si>
  <si>
    <t xml:space="preserve">                21 </t>
  </si>
  <si>
    <t xml:space="preserve">                23 </t>
  </si>
  <si>
    <t xml:space="preserve">                35 </t>
  </si>
  <si>
    <t xml:space="preserve">                      23 </t>
  </si>
  <si>
    <t xml:space="preserve">                25 </t>
  </si>
  <si>
    <t xml:space="preserve">                       4 </t>
  </si>
  <si>
    <t xml:space="preserve">                  22 </t>
  </si>
  <si>
    <t xml:space="preserve">            240 </t>
  </si>
  <si>
    <t xml:space="preserve">      131.573 </t>
  </si>
  <si>
    <t xml:space="preserve">      100.004 </t>
  </si>
  <si>
    <t xml:space="preserve">      118.731 </t>
  </si>
  <si>
    <t xml:space="preserve">      146.307 </t>
  </si>
  <si>
    <t xml:space="preserve">      126.200 </t>
  </si>
  <si>
    <t xml:space="preserve">      126.409 </t>
  </si>
  <si>
    <t xml:space="preserve">      170.800 </t>
  </si>
  <si>
    <t xml:space="preserve">      169.537 </t>
  </si>
  <si>
    <t xml:space="preserve">            173.656 </t>
  </si>
  <si>
    <t xml:space="preserve">      110.147 </t>
  </si>
  <si>
    <t xml:space="preserve">          136.184 </t>
  </si>
  <si>
    <t xml:space="preserve">        148.654 </t>
  </si>
  <si>
    <t xml:space="preserve">   1.658.203 </t>
  </si>
  <si>
    <t xml:space="preserve">        65.732 </t>
  </si>
  <si>
    <t xml:space="preserve">        35.910 </t>
  </si>
  <si>
    <t xml:space="preserve">        68.977 </t>
  </si>
  <si>
    <t xml:space="preserve">        64.391 </t>
  </si>
  <si>
    <t xml:space="preserve">        34.584 </t>
  </si>
  <si>
    <t xml:space="preserve">        20.453 </t>
  </si>
  <si>
    <t xml:space="preserve">        25.480 </t>
  </si>
  <si>
    <t xml:space="preserve">        28.078 </t>
  </si>
  <si>
    <t xml:space="preserve">              30.467 </t>
  </si>
  <si>
    <t xml:space="preserve">        18.803 </t>
  </si>
  <si>
    <t xml:space="preserve">            44.932 </t>
  </si>
  <si>
    <t xml:space="preserve">          49.117 </t>
  </si>
  <si>
    <t xml:space="preserve">      486.923 </t>
  </si>
  <si>
    <t>Caleta coloso</t>
  </si>
  <si>
    <t xml:space="preserve">                   4 </t>
  </si>
  <si>
    <t xml:space="preserve">                   3 </t>
  </si>
  <si>
    <t xml:space="preserve">                         4 </t>
  </si>
  <si>
    <t xml:space="preserve">                       0 </t>
  </si>
  <si>
    <t xml:space="preserve">              13 </t>
  </si>
  <si>
    <t>Chañaral / Barquito</t>
  </si>
  <si>
    <t xml:space="preserve">                   0 </t>
  </si>
  <si>
    <t xml:space="preserve">                         0 </t>
  </si>
  <si>
    <t xml:space="preserve">                     0 </t>
  </si>
  <si>
    <t xml:space="preserve">               1 </t>
  </si>
  <si>
    <t xml:space="preserve">                12 </t>
  </si>
  <si>
    <t xml:space="preserve">                   5 </t>
  </si>
  <si>
    <t xml:space="preserve">                11 </t>
  </si>
  <si>
    <t xml:space="preserve">                      18 </t>
  </si>
  <si>
    <t xml:space="preserve">                36 </t>
  </si>
  <si>
    <t xml:space="preserve">                    14 </t>
  </si>
  <si>
    <t xml:space="preserve">            136 </t>
  </si>
  <si>
    <t>Huasco / Guacolda</t>
  </si>
  <si>
    <t xml:space="preserve">                   7 </t>
  </si>
  <si>
    <t xml:space="preserve">                   9 </t>
  </si>
  <si>
    <t xml:space="preserve">                17 </t>
  </si>
  <si>
    <t xml:space="preserve">                16 </t>
  </si>
  <si>
    <t xml:space="preserve">                   6 </t>
  </si>
  <si>
    <t xml:space="preserve">                38 </t>
  </si>
  <si>
    <t xml:space="preserve">                      13 </t>
  </si>
  <si>
    <t xml:space="preserve">                    16 </t>
  </si>
  <si>
    <t xml:space="preserve">            151 </t>
  </si>
  <si>
    <t xml:space="preserve">                88 </t>
  </si>
  <si>
    <t xml:space="preserve">              160 </t>
  </si>
  <si>
    <t xml:space="preserve">                40 </t>
  </si>
  <si>
    <t xml:space="preserve">                69 </t>
  </si>
  <si>
    <t> </t>
  </si>
  <si>
    <t xml:space="preserve">              103 </t>
  </si>
  <si>
    <t xml:space="preserve">                    101 </t>
  </si>
  <si>
    <t xml:space="preserve">            562 </t>
  </si>
  <si>
    <t xml:space="preserve">                         7 </t>
  </si>
  <si>
    <t xml:space="preserve">                       5 </t>
  </si>
  <si>
    <t xml:space="preserve">                     4 </t>
  </si>
  <si>
    <t xml:space="preserve">              20 </t>
  </si>
  <si>
    <t>Los vilos</t>
  </si>
  <si>
    <t xml:space="preserve">               3 </t>
  </si>
  <si>
    <t xml:space="preserve">                14 </t>
  </si>
  <si>
    <t xml:space="preserve">                      19 </t>
  </si>
  <si>
    <t xml:space="preserve">                42 </t>
  </si>
  <si>
    <t xml:space="preserve">                    34 </t>
  </si>
  <si>
    <t xml:space="preserve">                  19 </t>
  </si>
  <si>
    <t xml:space="preserve">            189 </t>
  </si>
  <si>
    <t xml:space="preserve">                18 </t>
  </si>
  <si>
    <t xml:space="preserve">                      20 </t>
  </si>
  <si>
    <t xml:space="preserve">                27 </t>
  </si>
  <si>
    <t xml:space="preserve">                    29 </t>
  </si>
  <si>
    <t xml:space="preserve">                  10 </t>
  </si>
  <si>
    <t xml:space="preserve">            210 </t>
  </si>
  <si>
    <t xml:space="preserve">        87.939 </t>
  </si>
  <si>
    <t xml:space="preserve">        63.237 </t>
  </si>
  <si>
    <t xml:space="preserve">        99.538 </t>
  </si>
  <si>
    <t xml:space="preserve">        89.747 </t>
  </si>
  <si>
    <t xml:space="preserve">        72.547 </t>
  </si>
  <si>
    <t xml:space="preserve">        97.654 </t>
  </si>
  <si>
    <t xml:space="preserve">      120.835 </t>
  </si>
  <si>
    <t xml:space="preserve">      113.639 </t>
  </si>
  <si>
    <t xml:space="preserve">            105.779 </t>
  </si>
  <si>
    <t xml:space="preserve">      112.370 </t>
  </si>
  <si>
    <t xml:space="preserve">          104.808 </t>
  </si>
  <si>
    <t xml:space="preserve">        112.088 </t>
  </si>
  <si>
    <t xml:space="preserve">   1.180.181 </t>
  </si>
  <si>
    <t xml:space="preserve">      315.237 </t>
  </si>
  <si>
    <t xml:space="preserve">      261.311 </t>
  </si>
  <si>
    <t xml:space="preserve">      310.695 </t>
  </si>
  <si>
    <t xml:space="preserve">      341.707 </t>
  </si>
  <si>
    <t xml:space="preserve">      279.978 </t>
  </si>
  <si>
    <t xml:space="preserve">      339.760 </t>
  </si>
  <si>
    <t xml:space="preserve">      289.621 </t>
  </si>
  <si>
    <t xml:space="preserve">      309.739 </t>
  </si>
  <si>
    <t xml:space="preserve">            291.201 </t>
  </si>
  <si>
    <t xml:space="preserve">      331.322 </t>
  </si>
  <si>
    <t xml:space="preserve">          334.898 </t>
  </si>
  <si>
    <t xml:space="preserve">        362.102 </t>
  </si>
  <si>
    <t xml:space="preserve">   3.767.571 </t>
  </si>
  <si>
    <t xml:space="preserve">                      12 </t>
  </si>
  <si>
    <t xml:space="preserve">                       1 </t>
  </si>
  <si>
    <t xml:space="preserve">              36 </t>
  </si>
  <si>
    <t xml:space="preserve">      293.046 </t>
  </si>
  <si>
    <t xml:space="preserve">      272.129 </t>
  </si>
  <si>
    <t xml:space="preserve">      142.752 </t>
  </si>
  <si>
    <t xml:space="preserve">      364.812 </t>
  </si>
  <si>
    <t xml:space="preserve">      137.741 </t>
  </si>
  <si>
    <t xml:space="preserve">      295.005 </t>
  </si>
  <si>
    <t xml:space="preserve">      319.010 </t>
  </si>
  <si>
    <t xml:space="preserve">      281.888 </t>
  </si>
  <si>
    <t xml:space="preserve">            217.944 </t>
  </si>
  <si>
    <t xml:space="preserve">      225.018 </t>
  </si>
  <si>
    <t xml:space="preserve">          215.113 </t>
  </si>
  <si>
    <t xml:space="preserve">        323.945 </t>
  </si>
  <si>
    <t xml:space="preserve">   3.088.405 </t>
  </si>
  <si>
    <t xml:space="preserve">                28 </t>
  </si>
  <si>
    <t xml:space="preserve">        20.762 </t>
  </si>
  <si>
    <t xml:space="preserve">          8.137 </t>
  </si>
  <si>
    <t xml:space="preserve">          5.453 </t>
  </si>
  <si>
    <t xml:space="preserve">                59 </t>
  </si>
  <si>
    <t xml:space="preserve">          1.055 </t>
  </si>
  <si>
    <t xml:space="preserve">                    978 </t>
  </si>
  <si>
    <t xml:space="preserve">          3.380 </t>
  </si>
  <si>
    <t xml:space="preserve">            23.204 </t>
  </si>
  <si>
    <t xml:space="preserve">          16.335 </t>
  </si>
  <si>
    <t xml:space="preserve">       79.472 </t>
  </si>
  <si>
    <t xml:space="preserve">      116.350 </t>
  </si>
  <si>
    <t xml:space="preserve">        83.524 </t>
  </si>
  <si>
    <t xml:space="preserve">      107.423 </t>
  </si>
  <si>
    <t xml:space="preserve">      115.441 </t>
  </si>
  <si>
    <t xml:space="preserve">      103.738 </t>
  </si>
  <si>
    <t xml:space="preserve">        94.487 </t>
  </si>
  <si>
    <t xml:space="preserve">      106.849 </t>
  </si>
  <si>
    <t xml:space="preserve">      123.591 </t>
  </si>
  <si>
    <t xml:space="preserve">            110.230 </t>
  </si>
  <si>
    <t xml:space="preserve">      106.149 </t>
  </si>
  <si>
    <t xml:space="preserve">          121.679 </t>
  </si>
  <si>
    <t xml:space="preserve">        145.658 </t>
  </si>
  <si>
    <t xml:space="preserve">   1.335.119 </t>
  </si>
  <si>
    <t xml:space="preserve">      366.252 </t>
  </si>
  <si>
    <t xml:space="preserve">      221.387 </t>
  </si>
  <si>
    <t xml:space="preserve">      236.061 </t>
  </si>
  <si>
    <t xml:space="preserve">      335.153 </t>
  </si>
  <si>
    <t xml:space="preserve">      287.078 </t>
  </si>
  <si>
    <t xml:space="preserve">      195.232 </t>
  </si>
  <si>
    <t xml:space="preserve">      298.246 </t>
  </si>
  <si>
    <t xml:space="preserve">      299.624 </t>
  </si>
  <si>
    <t xml:space="preserve">            234.335 </t>
  </si>
  <si>
    <t xml:space="preserve">      258.978 </t>
  </si>
  <si>
    <t xml:space="preserve">          356.647 </t>
  </si>
  <si>
    <t xml:space="preserve">        254.612 </t>
  </si>
  <si>
    <t xml:space="preserve">   3.343.606 </t>
  </si>
  <si>
    <t xml:space="preserve">                         2 </t>
  </si>
  <si>
    <t xml:space="preserve">              59 </t>
  </si>
  <si>
    <t xml:space="preserve">          2.071 </t>
  </si>
  <si>
    <t xml:space="preserve">                80 </t>
  </si>
  <si>
    <t xml:space="preserve">          1.198 </t>
  </si>
  <si>
    <t xml:space="preserve">                    11 </t>
  </si>
  <si>
    <t xml:space="preserve">         3.400 </t>
  </si>
  <si>
    <t>Calbuco</t>
  </si>
  <si>
    <t>Punta arenas</t>
  </si>
  <si>
    <t xml:space="preserve">                26 </t>
  </si>
  <si>
    <t xml:space="preserve">          2.502 </t>
  </si>
  <si>
    <t xml:space="preserve">              118 </t>
  </si>
  <si>
    <t xml:space="preserve">                         5 </t>
  </si>
  <si>
    <t xml:space="preserve">                  884 </t>
  </si>
  <si>
    <t xml:space="preserve">                272 </t>
  </si>
  <si>
    <t xml:space="preserve">         3.873 </t>
  </si>
  <si>
    <t>Cabo negro</t>
  </si>
  <si>
    <t xml:space="preserve">              - </t>
  </si>
  <si>
    <t xml:space="preserve">                 9 </t>
  </si>
  <si>
    <t xml:space="preserve">             25 </t>
  </si>
  <si>
    <t xml:space="preserve">              34 </t>
  </si>
  <si>
    <t>Compra y Venta Naves</t>
  </si>
  <si>
    <t xml:space="preserve">      12.405 </t>
  </si>
  <si>
    <t xml:space="preserve">          281 </t>
  </si>
  <si>
    <t xml:space="preserve">      14.970 </t>
  </si>
  <si>
    <t xml:space="preserve">          255 </t>
  </si>
  <si>
    <t xml:space="preserve">       2.140 </t>
  </si>
  <si>
    <t xml:space="preserve">          338 </t>
  </si>
  <si>
    <t xml:space="preserve">          3.993 </t>
  </si>
  <si>
    <t xml:space="preserve">       34.382 </t>
  </si>
  <si>
    <t xml:space="preserve"> 1.431.487 </t>
  </si>
  <si>
    <t xml:space="preserve"> 1.088.739 </t>
  </si>
  <si>
    <t xml:space="preserve"> 1.128.956 </t>
  </si>
  <si>
    <t xml:space="preserve"> 1.519.201 </t>
  </si>
  <si>
    <t xml:space="preserve"> 1.083.791 </t>
  </si>
  <si>
    <t xml:space="preserve"> 1.223.011 </t>
  </si>
  <si>
    <t xml:space="preserve"> 1.388.311 </t>
  </si>
  <si>
    <t xml:space="preserve"> 1.379.663 </t>
  </si>
  <si>
    <t xml:space="preserve">      1.198.586 </t>
  </si>
  <si>
    <t xml:space="preserve"> 1.199.202 </t>
  </si>
  <si>
    <t xml:space="preserve">    1.377.821 </t>
  </si>
  <si>
    <t xml:space="preserve">   1.473.578 </t>
  </si>
  <si>
    <t xml:space="preserve"> 15.492.346 </t>
  </si>
  <si>
    <t>tot general</t>
  </si>
  <si>
    <t xml:space="preserve">Gráfico 15: Tonelaje exportado mensual en carga tipo general.  Año 2021
</t>
  </si>
  <si>
    <t>3.1.3.- Tonelaje movilizado en exportación carga granel por mes según puerto.</t>
  </si>
  <si>
    <t xml:space="preserve">                    - </t>
  </si>
  <si>
    <t xml:space="preserve">                          - </t>
  </si>
  <si>
    <t xml:space="preserve">               6.676 </t>
  </si>
  <si>
    <t xml:space="preserve">         6.676 </t>
  </si>
  <si>
    <t xml:space="preserve">           3.770 </t>
  </si>
  <si>
    <t xml:space="preserve">                        - </t>
  </si>
  <si>
    <t xml:space="preserve">         3.770 </t>
  </si>
  <si>
    <t xml:space="preserve">      316.744 </t>
  </si>
  <si>
    <t xml:space="preserve">      298.881 </t>
  </si>
  <si>
    <t xml:space="preserve">      450.053 </t>
  </si>
  <si>
    <t xml:space="preserve">      464.215 </t>
  </si>
  <si>
    <t xml:space="preserve">      329.087 </t>
  </si>
  <si>
    <t xml:space="preserve">      278.485 </t>
  </si>
  <si>
    <t xml:space="preserve">      248.365 </t>
  </si>
  <si>
    <t xml:space="preserve">      460.476 </t>
  </si>
  <si>
    <t xml:space="preserve">            304.220 </t>
  </si>
  <si>
    <t xml:space="preserve">      553.737 </t>
  </si>
  <si>
    <t xml:space="preserve">          253.087 </t>
  </si>
  <si>
    <t xml:space="preserve">        410.908 </t>
  </si>
  <si>
    <t xml:space="preserve">   4.368.258 </t>
  </si>
  <si>
    <t xml:space="preserve">      395.179 </t>
  </si>
  <si>
    <t xml:space="preserve">      332.206 </t>
  </si>
  <si>
    <t xml:space="preserve">      460.983 </t>
  </si>
  <si>
    <t xml:space="preserve">      236.257 </t>
  </si>
  <si>
    <t xml:space="preserve">      389.047 </t>
  </si>
  <si>
    <t xml:space="preserve">      244.189 </t>
  </si>
  <si>
    <t xml:space="preserve">      208.664 </t>
  </si>
  <si>
    <t xml:space="preserve">      683.013 </t>
  </si>
  <si>
    <t xml:space="preserve">            283.878 </t>
  </si>
  <si>
    <t xml:space="preserve">      498.698 </t>
  </si>
  <si>
    <t xml:space="preserve">          617.369 </t>
  </si>
  <si>
    <t xml:space="preserve">        676.052 </t>
  </si>
  <si>
    <t xml:space="preserve">   5.025.536 </t>
  </si>
  <si>
    <t xml:space="preserve">      126.837 </t>
  </si>
  <si>
    <t xml:space="preserve">        68.413 </t>
  </si>
  <si>
    <t xml:space="preserve">      159.562 </t>
  </si>
  <si>
    <t xml:space="preserve">      105.508 </t>
  </si>
  <si>
    <t xml:space="preserve">        81.356 </t>
  </si>
  <si>
    <t xml:space="preserve">         91.375 </t>
  </si>
  <si>
    <t xml:space="preserve">        65.363 </t>
  </si>
  <si>
    <t xml:space="preserve">      144.162 </t>
  </si>
  <si>
    <t xml:space="preserve">              97.180 </t>
  </si>
  <si>
    <t xml:space="preserve">        96.794 </t>
  </si>
  <si>
    <t xml:space="preserve">            58.192 </t>
  </si>
  <si>
    <t xml:space="preserve">        176.544 </t>
  </si>
  <si>
    <t xml:space="preserve">   1.271.287 </t>
  </si>
  <si>
    <t>Michilla</t>
  </si>
  <si>
    <t xml:space="preserve">        91.794 </t>
  </si>
  <si>
    <t xml:space="preserve">        80.285 </t>
  </si>
  <si>
    <t xml:space="preserve">        57.267 </t>
  </si>
  <si>
    <t xml:space="preserve">        91.776 </t>
  </si>
  <si>
    <t xml:space="preserve">        79.378 </t>
  </si>
  <si>
    <t xml:space="preserve">         78.175 </t>
  </si>
  <si>
    <t xml:space="preserve">        66.471 </t>
  </si>
  <si>
    <t xml:space="preserve">      112.640 </t>
  </si>
  <si>
    <t xml:space="preserve">              95.630 </t>
  </si>
  <si>
    <t xml:space="preserve">        45.729 </t>
  </si>
  <si>
    <t xml:space="preserve">            90.121 </t>
  </si>
  <si>
    <t xml:space="preserve">          88.856 </t>
  </si>
  <si>
    <t xml:space="preserve">      978.123 </t>
  </si>
  <si>
    <t xml:space="preserve">        34.975 </t>
  </si>
  <si>
    <t xml:space="preserve">         34.561 </t>
  </si>
  <si>
    <t xml:space="preserve">        69.596 </t>
  </si>
  <si>
    <t xml:space="preserve">      112.041 </t>
  </si>
  <si>
    <t xml:space="preserve">              22.448 </t>
  </si>
  <si>
    <t xml:space="preserve">        91.636 </t>
  </si>
  <si>
    <t xml:space="preserve">            57.208 </t>
  </si>
  <si>
    <t xml:space="preserve">          34.112 </t>
  </si>
  <si>
    <t xml:space="preserve">      456.577 </t>
  </si>
  <si>
    <t xml:space="preserve">        21.261 </t>
  </si>
  <si>
    <t xml:space="preserve">        11.507 </t>
  </si>
  <si>
    <t xml:space="preserve">        76.476 </t>
  </si>
  <si>
    <t xml:space="preserve">        64.840 </t>
  </si>
  <si>
    <t xml:space="preserve">         43.996 </t>
  </si>
  <si>
    <t xml:space="preserve">        32.548 </t>
  </si>
  <si>
    <t xml:space="preserve">        55.787 </t>
  </si>
  <si>
    <t xml:space="preserve">              37.021 </t>
  </si>
  <si>
    <t xml:space="preserve">        54.345 </t>
  </si>
  <si>
    <t xml:space="preserve">            33.153 </t>
  </si>
  <si>
    <t xml:space="preserve">          44.428 </t>
  </si>
  <si>
    <t xml:space="preserve">      475.363 </t>
  </si>
  <si>
    <t xml:space="preserve">        66.684 </t>
  </si>
  <si>
    <t xml:space="preserve">        73.328 </t>
  </si>
  <si>
    <t xml:space="preserve">      127.403 </t>
  </si>
  <si>
    <t xml:space="preserve">        59.679 </t>
  </si>
  <si>
    <t xml:space="preserve">        47.863 </t>
  </si>
  <si>
    <t xml:space="preserve">         65.635 </t>
  </si>
  <si>
    <t xml:space="preserve">        62.546 </t>
  </si>
  <si>
    <t xml:space="preserve">        77.575 </t>
  </si>
  <si>
    <t xml:space="preserve">              44.849 </t>
  </si>
  <si>
    <t xml:space="preserve">        67.110 </t>
  </si>
  <si>
    <t xml:space="preserve">            21.732 </t>
  </si>
  <si>
    <t xml:space="preserve">          89.413 </t>
  </si>
  <si>
    <t xml:space="preserve">      803.816 </t>
  </si>
  <si>
    <t xml:space="preserve">      498.154 </t>
  </si>
  <si>
    <t xml:space="preserve">      163.898 </t>
  </si>
  <si>
    <t xml:space="preserve">      385.068 </t>
  </si>
  <si>
    <t xml:space="preserve">      330.969 </t>
  </si>
  <si>
    <t xml:space="preserve">      327.223 </t>
  </si>
  <si>
    <t xml:space="preserve">      111.292 </t>
  </si>
  <si>
    <t xml:space="preserve">      528.360 </t>
  </si>
  <si>
    <t xml:space="preserve">      298.765 </t>
  </si>
  <si>
    <t xml:space="preserve">            213.174 </t>
  </si>
  <si>
    <t xml:space="preserve">      324.470 </t>
  </si>
  <si>
    <t xml:space="preserve">          311.844 </t>
  </si>
  <si>
    <t xml:space="preserve">        202.803 </t>
  </si>
  <si>
    <t xml:space="preserve">   3.696.020 </t>
  </si>
  <si>
    <t xml:space="preserve">        10.752 </t>
  </si>
  <si>
    <t xml:space="preserve">            11.033 </t>
  </si>
  <si>
    <t xml:space="preserve">        21.785 </t>
  </si>
  <si>
    <t xml:space="preserve">      545.460 </t>
  </si>
  <si>
    <t xml:space="preserve">      448.476 </t>
  </si>
  <si>
    <t xml:space="preserve">      631.830 </t>
  </si>
  <si>
    <t xml:space="preserve">      726.051 </t>
  </si>
  <si>
    <t xml:space="preserve">      512.388 </t>
  </si>
  <si>
    <t xml:space="preserve">      443.354 </t>
  </si>
  <si>
    <t xml:space="preserve">      887.117 </t>
  </si>
  <si>
    <t xml:space="preserve">      570.352 </t>
  </si>
  <si>
    <t xml:space="preserve">            687.080 </t>
  </si>
  <si>
    <t xml:space="preserve">      706.815 </t>
  </si>
  <si>
    <t xml:space="preserve">          647.269 </t>
  </si>
  <si>
    <t xml:space="preserve">        933.288 </t>
  </si>
  <si>
    <t xml:space="preserve">   7.739.480 </t>
  </si>
  <si>
    <t xml:space="preserve">      591.637 </t>
  </si>
  <si>
    <t xml:space="preserve">      548.480 </t>
  </si>
  <si>
    <t xml:space="preserve">      588.211 </t>
  </si>
  <si>
    <t xml:space="preserve">      528.800 </t>
  </si>
  <si>
    <t xml:space="preserve">      582.048 </t>
  </si>
  <si>
    <t xml:space="preserve">      750.553 </t>
  </si>
  <si>
    <t xml:space="preserve">      306.887 </t>
  </si>
  <si>
    <t xml:space="preserve">            674.051 </t>
  </si>
  <si>
    <t xml:space="preserve">      587.147 </t>
  </si>
  <si>
    <t xml:space="preserve">          872.595 </t>
  </si>
  <si>
    <t xml:space="preserve">        615.738 </t>
  </si>
  <si>
    <t xml:space="preserve">   6.646.147 </t>
  </si>
  <si>
    <t xml:space="preserve">        36.512 </t>
  </si>
  <si>
    <t xml:space="preserve">        46.435 </t>
  </si>
  <si>
    <t xml:space="preserve">           6.759 </t>
  </si>
  <si>
    <t xml:space="preserve">        27.254 </t>
  </si>
  <si>
    <t xml:space="preserve">        48.555 </t>
  </si>
  <si>
    <t xml:space="preserve">         10.900 </t>
  </si>
  <si>
    <t xml:space="preserve">           7.012 </t>
  </si>
  <si>
    <t xml:space="preserve">        55.436 </t>
  </si>
  <si>
    <t xml:space="preserve">              16.597 </t>
  </si>
  <si>
    <t xml:space="preserve">        37.310 </t>
  </si>
  <si>
    <t xml:space="preserve">            10.804 </t>
  </si>
  <si>
    <t xml:space="preserve">          10.801 </t>
  </si>
  <si>
    <t xml:space="preserve">      314.375 </t>
  </si>
  <si>
    <t xml:space="preserve">      238.242 </t>
  </si>
  <si>
    <t xml:space="preserve">      147.022 </t>
  </si>
  <si>
    <t xml:space="preserve">      206.000 </t>
  </si>
  <si>
    <t xml:space="preserve">      115.829 </t>
  </si>
  <si>
    <t xml:space="preserve">      131.685 </t>
  </si>
  <si>
    <t xml:space="preserve">      250.080 </t>
  </si>
  <si>
    <t xml:space="preserve">      191.001 </t>
  </si>
  <si>
    <t xml:space="preserve">      174.960 </t>
  </si>
  <si>
    <t xml:space="preserve">            286.049 </t>
  </si>
  <si>
    <t xml:space="preserve">      310.400 </t>
  </si>
  <si>
    <t xml:space="preserve">          143.955 </t>
  </si>
  <si>
    <t xml:space="preserve">        473.081 </t>
  </si>
  <si>
    <t xml:space="preserve">   2.668.304 </t>
  </si>
  <si>
    <t xml:space="preserve">      116.507 </t>
  </si>
  <si>
    <t xml:space="preserve">        79.365 </t>
  </si>
  <si>
    <t xml:space="preserve">      109.799 </t>
  </si>
  <si>
    <t xml:space="preserve">      121.728 </t>
  </si>
  <si>
    <t xml:space="preserve">        94.545 </t>
  </si>
  <si>
    <t xml:space="preserve">      102.399 </t>
  </si>
  <si>
    <t xml:space="preserve">      116.953 </t>
  </si>
  <si>
    <t xml:space="preserve">        93.524 </t>
  </si>
  <si>
    <t xml:space="preserve">            122.634 </t>
  </si>
  <si>
    <t xml:space="preserve">      105.511 </t>
  </si>
  <si>
    <t xml:space="preserve">            61.491 </t>
  </si>
  <si>
    <t xml:space="preserve">          92.091 </t>
  </si>
  <si>
    <t xml:space="preserve">   1.216.546 </t>
  </si>
  <si>
    <t xml:space="preserve">      287.516 </t>
  </si>
  <si>
    <t xml:space="preserve">      104.928 </t>
  </si>
  <si>
    <t xml:space="preserve">      159.956 </t>
  </si>
  <si>
    <t xml:space="preserve">      181.457 </t>
  </si>
  <si>
    <t xml:space="preserve">      192.004 </t>
  </si>
  <si>
    <t xml:space="preserve">      172.360 </t>
  </si>
  <si>
    <t xml:space="preserve">      299.461 </t>
  </si>
  <si>
    <t xml:space="preserve">      253.463 </t>
  </si>
  <si>
    <t xml:space="preserve">            108.290 </t>
  </si>
  <si>
    <t xml:space="preserve">      156.796 </t>
  </si>
  <si>
    <t xml:space="preserve">          140.079 </t>
  </si>
  <si>
    <t xml:space="preserve">        219.348 </t>
  </si>
  <si>
    <t xml:space="preserve">   2.275.659 </t>
  </si>
  <si>
    <t xml:space="preserve">                 9.002 </t>
  </si>
  <si>
    <t xml:space="preserve">         9.002 </t>
  </si>
  <si>
    <t xml:space="preserve">        33.000 </t>
  </si>
  <si>
    <t xml:space="preserve">           7.501 </t>
  </si>
  <si>
    <t xml:space="preserve">        16.500 </t>
  </si>
  <si>
    <t xml:space="preserve">        37.000 </t>
  </si>
  <si>
    <t xml:space="preserve">            22.000 </t>
  </si>
  <si>
    <t xml:space="preserve">          22.000 </t>
  </si>
  <si>
    <t xml:space="preserve">      138.001 </t>
  </si>
  <si>
    <t xml:space="preserve">      220.085 </t>
  </si>
  <si>
    <t xml:space="preserve">        94.079 </t>
  </si>
  <si>
    <t xml:space="preserve">      149.777 </t>
  </si>
  <si>
    <t xml:space="preserve">      122.870 </t>
  </si>
  <si>
    <t xml:space="preserve">      107.440 </t>
  </si>
  <si>
    <t xml:space="preserve">      110.225 </t>
  </si>
  <si>
    <t xml:space="preserve">      161.112 </t>
  </si>
  <si>
    <t xml:space="preserve">      168.257 </t>
  </si>
  <si>
    <t xml:space="preserve">            143.122 </t>
  </si>
  <si>
    <t xml:space="preserve">      155.398 </t>
  </si>
  <si>
    <t xml:space="preserve">            55.462 </t>
  </si>
  <si>
    <t xml:space="preserve">          54.921 </t>
  </si>
  <si>
    <t xml:space="preserve">   1.542.746 </t>
  </si>
  <si>
    <t xml:space="preserve">      116.786 </t>
  </si>
  <si>
    <t xml:space="preserve">        90.197 </t>
  </si>
  <si>
    <t xml:space="preserve">      162.210 </t>
  </si>
  <si>
    <t xml:space="preserve">        60.429 </t>
  </si>
  <si>
    <t xml:space="preserve">      112.259 </t>
  </si>
  <si>
    <t xml:space="preserve">      150.169 </t>
  </si>
  <si>
    <t xml:space="preserve">        60.462 </t>
  </si>
  <si>
    <t xml:space="preserve">              49.921 </t>
  </si>
  <si>
    <t xml:space="preserve">          213.421 </t>
  </si>
  <si>
    <t xml:space="preserve">        113.726 </t>
  </si>
  <si>
    <t xml:space="preserve">   1.129.579 </t>
  </si>
  <si>
    <t xml:space="preserve">        58.504 </t>
  </si>
  <si>
    <t xml:space="preserve">      119.392 </t>
  </si>
  <si>
    <t xml:space="preserve">              619 </t>
  </si>
  <si>
    <t xml:space="preserve">        98.006 </t>
  </si>
  <si>
    <t xml:space="preserve">              56.592 </t>
  </si>
  <si>
    <t xml:space="preserve">        92.556 </t>
  </si>
  <si>
    <t xml:space="preserve">          58.115 </t>
  </si>
  <si>
    <t xml:space="preserve">      483.785 </t>
  </si>
  <si>
    <t xml:space="preserve">      112.140 </t>
  </si>
  <si>
    <t xml:space="preserve">        54.411 </t>
  </si>
  <si>
    <t xml:space="preserve">      160.361 </t>
  </si>
  <si>
    <t xml:space="preserve">      104.983 </t>
  </si>
  <si>
    <t xml:space="preserve">        58.559 </t>
  </si>
  <si>
    <t xml:space="preserve">        99.932 </t>
  </si>
  <si>
    <t xml:space="preserve">        58.882 </t>
  </si>
  <si>
    <t xml:space="preserve">          47.135 </t>
  </si>
  <si>
    <t xml:space="preserve">      696.403 </t>
  </si>
  <si>
    <t>Chacabuco / Puerto Aysén</t>
  </si>
  <si>
    <t xml:space="preserve">        10.962 </t>
  </si>
  <si>
    <t xml:space="preserve">        11.012 </t>
  </si>
  <si>
    <t xml:space="preserve">              13.045 </t>
  </si>
  <si>
    <t xml:space="preserve">            13.038 </t>
  </si>
  <si>
    <t xml:space="preserve">        48.057 </t>
  </si>
  <si>
    <t xml:space="preserve"> 3.648.138 </t>
  </si>
  <si>
    <t xml:space="preserve"> 2.204.876 </t>
  </si>
  <si>
    <t xml:space="preserve"> 3.471.945 </t>
  </si>
  <si>
    <t xml:space="preserve"> 3.527.177 </t>
  </si>
  <si>
    <t xml:space="preserve"> 3.336.880 </t>
  </si>
  <si>
    <t xml:space="preserve">  2.836.316 </t>
  </si>
  <si>
    <t xml:space="preserve"> 3.904.469 </t>
  </si>
  <si>
    <t xml:space="preserve"> 3.873.492 </t>
  </si>
  <si>
    <t xml:space="preserve">      3.264.781 </t>
  </si>
  <si>
    <t xml:space="preserve"> 3.943.334 </t>
  </si>
  <si>
    <t xml:space="preserve">    3.640.530 </t>
  </si>
  <si>
    <t xml:space="preserve">   4.363.359 </t>
  </si>
  <si>
    <t xml:space="preserve"> 42.015.295 </t>
  </si>
  <si>
    <t>Gráfico 16: Tonelaje exportado mensual en carga tipo granel.  Año 2021</t>
  </si>
  <si>
    <t>3.1.4.- Tonelaje movilizado en exportación carga líquida por mes según puerto.</t>
  </si>
  <si>
    <t xml:space="preserve">                     8 </t>
  </si>
  <si>
    <t xml:space="preserve">               514 </t>
  </si>
  <si>
    <t xml:space="preserve">           2.757 </t>
  </si>
  <si>
    <t xml:space="preserve">               657 </t>
  </si>
  <si>
    <t xml:space="preserve">           3.237 </t>
  </si>
  <si>
    <t xml:space="preserve">                 16 </t>
  </si>
  <si>
    <t xml:space="preserve">           1.848 </t>
  </si>
  <si>
    <t xml:space="preserve">                    414 </t>
  </si>
  <si>
    <t xml:space="preserve">             9.442 </t>
  </si>
  <si>
    <t xml:space="preserve">                    60 </t>
  </si>
  <si>
    <t xml:space="preserve">                 53 </t>
  </si>
  <si>
    <t xml:space="preserve">               269 </t>
  </si>
  <si>
    <t xml:space="preserve">                 27 </t>
  </si>
  <si>
    <t xml:space="preserve">               310 </t>
  </si>
  <si>
    <t xml:space="preserve">                 80 </t>
  </si>
  <si>
    <t xml:space="preserve">                 30 </t>
  </si>
  <si>
    <t xml:space="preserve">                    42 </t>
  </si>
  <si>
    <t xml:space="preserve">                 925 </t>
  </si>
  <si>
    <t xml:space="preserve">                  53 </t>
  </si>
  <si>
    <t xml:space="preserve">                 109 </t>
  </si>
  <si>
    <t xml:space="preserve">                 43 </t>
  </si>
  <si>
    <t xml:space="preserve">                   43 </t>
  </si>
  <si>
    <t xml:space="preserve">                 25 </t>
  </si>
  <si>
    <t xml:space="preserve">                   25 </t>
  </si>
  <si>
    <t xml:space="preserve">                  162 </t>
  </si>
  <si>
    <t xml:space="preserve">                 188 </t>
  </si>
  <si>
    <t xml:space="preserve">              1.401 </t>
  </si>
  <si>
    <t xml:space="preserve">               400 </t>
  </si>
  <si>
    <t xml:space="preserve">               600 </t>
  </si>
  <si>
    <t xml:space="preserve">               220 </t>
  </si>
  <si>
    <t xml:space="preserve">               180 </t>
  </si>
  <si>
    <t xml:space="preserve">                  512 </t>
  </si>
  <si>
    <t xml:space="preserve">                786 </t>
  </si>
  <si>
    <t xml:space="preserve">             4.099 </t>
  </si>
  <si>
    <t xml:space="preserve">         23.844 </t>
  </si>
  <si>
    <t xml:space="preserve">         20.470 </t>
  </si>
  <si>
    <t xml:space="preserve">               300 </t>
  </si>
  <si>
    <t xml:space="preserve">         22.119 </t>
  </si>
  <si>
    <t xml:space="preserve">               516 </t>
  </si>
  <si>
    <t xml:space="preserve">         34.362 </t>
  </si>
  <si>
    <t xml:space="preserve">               350 </t>
  </si>
  <si>
    <t xml:space="preserve">                4.738 </t>
  </si>
  <si>
    <t xml:space="preserve">         17.693 </t>
  </si>
  <si>
    <t xml:space="preserve">              1.216 </t>
  </si>
  <si>
    <t xml:space="preserve">         125.609 </t>
  </si>
  <si>
    <t xml:space="preserve">              3.049 </t>
  </si>
  <si>
    <t xml:space="preserve">           5.503 </t>
  </si>
  <si>
    <t xml:space="preserve">           6.349 </t>
  </si>
  <si>
    <t xml:space="preserve">           4.414 </t>
  </si>
  <si>
    <t xml:space="preserve">           4.145 </t>
  </si>
  <si>
    <t xml:space="preserve">           5.668 </t>
  </si>
  <si>
    <t xml:space="preserve">           5.058 </t>
  </si>
  <si>
    <t xml:space="preserve">           4.320 </t>
  </si>
  <si>
    <t xml:space="preserve">                5.390 </t>
  </si>
  <si>
    <t xml:space="preserve">           2.927 </t>
  </si>
  <si>
    <t xml:space="preserve">              3.411 </t>
  </si>
  <si>
    <t xml:space="preserve">            4.645 </t>
  </si>
  <si>
    <t xml:space="preserve">           54.878 </t>
  </si>
  <si>
    <t xml:space="preserve">            22.658 </t>
  </si>
  <si>
    <t xml:space="preserve">           6.976 </t>
  </si>
  <si>
    <t xml:space="preserve">           1.347 </t>
  </si>
  <si>
    <t xml:space="preserve">           7.556 </t>
  </si>
  <si>
    <t xml:space="preserve">           2.941 </t>
  </si>
  <si>
    <t xml:space="preserve">           1.467 </t>
  </si>
  <si>
    <t xml:space="preserve">           2.549 </t>
  </si>
  <si>
    <t xml:space="preserve">           2.275 </t>
  </si>
  <si>
    <t xml:space="preserve">                2.215 </t>
  </si>
  <si>
    <t xml:space="preserve">           2.550 </t>
  </si>
  <si>
    <t xml:space="preserve">              5.575 </t>
  </si>
  <si>
    <t xml:space="preserve">            2.386 </t>
  </si>
  <si>
    <t xml:space="preserve">           60.496 </t>
  </si>
  <si>
    <t xml:space="preserve">               800 </t>
  </si>
  <si>
    <t xml:space="preserve">             1.100 </t>
  </si>
  <si>
    <t xml:space="preserve">                  851 </t>
  </si>
  <si>
    <t xml:space="preserve">                 81 </t>
  </si>
  <si>
    <t xml:space="preserve">               452 </t>
  </si>
  <si>
    <t xml:space="preserve">           1.646 </t>
  </si>
  <si>
    <t xml:space="preserve">           1.840 </t>
  </si>
  <si>
    <t xml:space="preserve">           1.375 </t>
  </si>
  <si>
    <t xml:space="preserve">                    381 </t>
  </si>
  <si>
    <t xml:space="preserve">           2.874 </t>
  </si>
  <si>
    <t xml:space="preserve">              2.385 </t>
  </si>
  <si>
    <t xml:space="preserve">            1.801 </t>
  </si>
  <si>
    <t xml:space="preserve">           14.084 </t>
  </si>
  <si>
    <t xml:space="preserve">               761 </t>
  </si>
  <si>
    <t xml:space="preserve">               980 </t>
  </si>
  <si>
    <t xml:space="preserve">               777 </t>
  </si>
  <si>
    <t xml:space="preserve">               419 </t>
  </si>
  <si>
    <t xml:space="preserve">               247 </t>
  </si>
  <si>
    <t xml:space="preserve">               590 </t>
  </si>
  <si>
    <t xml:space="preserve">              12.599 </t>
  </si>
  <si>
    <t xml:space="preserve">         20.412 </t>
  </si>
  <si>
    <t xml:space="preserve">            13.006 </t>
  </si>
  <si>
    <t xml:space="preserve">            1.168 </t>
  </si>
  <si>
    <t xml:space="preserve">           50.959 </t>
  </si>
  <si>
    <t xml:space="preserve">         31.141 </t>
  </si>
  <si>
    <t xml:space="preserve">         30.233 </t>
  </si>
  <si>
    <t xml:space="preserve">         65.930 </t>
  </si>
  <si>
    <t xml:space="preserve">         17.556 </t>
  </si>
  <si>
    <t xml:space="preserve">         28.703 </t>
  </si>
  <si>
    <t xml:space="preserve">           5.412 </t>
  </si>
  <si>
    <t xml:space="preserve">                 68 </t>
  </si>
  <si>
    <t xml:space="preserve">              17.256 </t>
  </si>
  <si>
    <t xml:space="preserve">         25.049 </t>
  </si>
  <si>
    <t xml:space="preserve">            54.136 </t>
  </si>
  <si>
    <t xml:space="preserve">                  20 </t>
  </si>
  <si>
    <t xml:space="preserve">         275.513 </t>
  </si>
  <si>
    <t xml:space="preserve">                  579 </t>
  </si>
  <si>
    <t xml:space="preserve">               500 </t>
  </si>
  <si>
    <t xml:space="preserve">           3.974 </t>
  </si>
  <si>
    <t xml:space="preserve">               670 </t>
  </si>
  <si>
    <t xml:space="preserve">         13.135 </t>
  </si>
  <si>
    <t xml:space="preserve">               850 </t>
  </si>
  <si>
    <t xml:space="preserve">           2.689 </t>
  </si>
  <si>
    <t xml:space="preserve">                1.527 </t>
  </si>
  <si>
    <t xml:space="preserve">           3.005 </t>
  </si>
  <si>
    <t xml:space="preserve">                  600 </t>
  </si>
  <si>
    <t xml:space="preserve">                     7 </t>
  </si>
  <si>
    <t xml:space="preserve">           27.536 </t>
  </si>
  <si>
    <t xml:space="preserve">               401 </t>
  </si>
  <si>
    <t xml:space="preserve">                      27 </t>
  </si>
  <si>
    <t xml:space="preserve">                 428 </t>
  </si>
  <si>
    <t xml:space="preserve">                 42 </t>
  </si>
  <si>
    <t>Punta Arenas</t>
  </si>
  <si>
    <t xml:space="preserve">              1.157 </t>
  </si>
  <si>
    <t xml:space="preserve">           1.390 </t>
  </si>
  <si>
    <t xml:space="preserve">               483 </t>
  </si>
  <si>
    <t xml:space="preserve">               463 </t>
  </si>
  <si>
    <t xml:space="preserve">               281 </t>
  </si>
  <si>
    <t xml:space="preserve">               131 </t>
  </si>
  <si>
    <t xml:space="preserve">               181 </t>
  </si>
  <si>
    <t xml:space="preserve">               278 </t>
  </si>
  <si>
    <t xml:space="preserve">              3.243 </t>
  </si>
  <si>
    <t xml:space="preserve">            5.203 </t>
  </si>
  <si>
    <t xml:space="preserve">           12.809 </t>
  </si>
  <si>
    <t xml:space="preserve">            77.509 </t>
  </si>
  <si>
    <t xml:space="preserve">         64.240 </t>
  </si>
  <si>
    <t xml:space="preserve">      103.818 </t>
  </si>
  <si>
    <t xml:space="preserve">         60.558 </t>
  </si>
  <si>
    <t xml:space="preserve">         75.809 </t>
  </si>
  <si>
    <t xml:space="preserve">         56.747 </t>
  </si>
  <si>
    <t xml:space="preserve">         29.700 </t>
  </si>
  <si>
    <t xml:space="preserve">         34.472 </t>
  </si>
  <si>
    <t xml:space="preserve">              56.526 </t>
  </si>
  <si>
    <t xml:space="preserve">         61.252 </t>
  </si>
  <si>
    <t xml:space="preserve">          157.646 </t>
  </si>
  <si>
    <t xml:space="preserve">          83.435 </t>
  </si>
  <si>
    <t xml:space="preserve">         861.713 </t>
  </si>
  <si>
    <t xml:space="preserve">             1.312 </t>
  </si>
  <si>
    <t xml:space="preserve">       107.273 </t>
  </si>
  <si>
    <t xml:space="preserve">    135.030 </t>
  </si>
  <si>
    <t xml:space="preserve">    167.924 </t>
  </si>
  <si>
    <t xml:space="preserve">    143.946 </t>
  </si>
  <si>
    <t xml:space="preserve">    139.024 </t>
  </si>
  <si>
    <t xml:space="preserve">    100.537 </t>
  </si>
  <si>
    <t xml:space="preserve">      80.075 </t>
  </si>
  <si>
    <t xml:space="preserve">      47.098 </t>
  </si>
  <si>
    <t xml:space="preserve">        101.070 </t>
  </si>
  <si>
    <t xml:space="preserve">    136.550 </t>
  </si>
  <si>
    <t xml:space="preserve">       242.102 </t>
  </si>
  <si>
    <t xml:space="preserve">     100.697 </t>
  </si>
  <si>
    <t xml:space="preserve">     1.501.327 </t>
  </si>
  <si>
    <t>Gráfico 17: Tonelaje exportado mensual en carga líquida.  Año 2020</t>
  </si>
  <si>
    <t>3.1.5.- Tonelaje movilizado en exportación carga frigorizada por mes según puerto.</t>
  </si>
  <si>
    <t>Año 2020</t>
  </si>
  <si>
    <t xml:space="preserve">                 50 </t>
  </si>
  <si>
    <t xml:space="preserve">               224 </t>
  </si>
  <si>
    <t xml:space="preserve">               215 </t>
  </si>
  <si>
    <t xml:space="preserve">               100 </t>
  </si>
  <si>
    <t xml:space="preserve">               254 </t>
  </si>
  <si>
    <t xml:space="preserve">               288 </t>
  </si>
  <si>
    <t xml:space="preserve">               391 </t>
  </si>
  <si>
    <t xml:space="preserve">               482 </t>
  </si>
  <si>
    <t xml:space="preserve">                    64 </t>
  </si>
  <si>
    <t xml:space="preserve">               280 </t>
  </si>
  <si>
    <t xml:space="preserve">                  101 </t>
  </si>
  <si>
    <t xml:space="preserve">               349 </t>
  </si>
  <si>
    <t xml:space="preserve">             2.799 </t>
  </si>
  <si>
    <t xml:space="preserve">                 75 </t>
  </si>
  <si>
    <t xml:space="preserve">                 76 </t>
  </si>
  <si>
    <t xml:space="preserve">               173 </t>
  </si>
  <si>
    <t xml:space="preserve">                 336 </t>
  </si>
  <si>
    <t xml:space="preserve">                 22 </t>
  </si>
  <si>
    <t xml:space="preserve">                 97 </t>
  </si>
  <si>
    <t xml:space="preserve">                 69 </t>
  </si>
  <si>
    <t xml:space="preserve">                 90 </t>
  </si>
  <si>
    <t xml:space="preserve">                    74 </t>
  </si>
  <si>
    <t xml:space="preserve">                    47 </t>
  </si>
  <si>
    <t xml:space="preserve">                 690 </t>
  </si>
  <si>
    <t xml:space="preserve">         11.797 </t>
  </si>
  <si>
    <t xml:space="preserve">           4.803 </t>
  </si>
  <si>
    <t xml:space="preserve">               194 </t>
  </si>
  <si>
    <t xml:space="preserve">           1.269 </t>
  </si>
  <si>
    <t xml:space="preserve">           18.064 </t>
  </si>
  <si>
    <t xml:space="preserve">           5.801 </t>
  </si>
  <si>
    <t xml:space="preserve">         24.662 </t>
  </si>
  <si>
    <t xml:space="preserve">         20.366 </t>
  </si>
  <si>
    <t xml:space="preserve">         11.380 </t>
  </si>
  <si>
    <t xml:space="preserve">           1.249 </t>
  </si>
  <si>
    <t xml:space="preserve">           2.885 </t>
  </si>
  <si>
    <t xml:space="preserve">           66.419 </t>
  </si>
  <si>
    <t xml:space="preserve">      155.481 </t>
  </si>
  <si>
    <t xml:space="preserve">      168.093 </t>
  </si>
  <si>
    <t xml:space="preserve">      221.784 </t>
  </si>
  <si>
    <t xml:space="preserve">      237.754 </t>
  </si>
  <si>
    <t xml:space="preserve">      133.454 </t>
  </si>
  <si>
    <t xml:space="preserve">      117.112 </t>
  </si>
  <si>
    <t xml:space="preserve">      132.577 </t>
  </si>
  <si>
    <t xml:space="preserve">      129.295 </t>
  </si>
  <si>
    <t xml:space="preserve">         104.497 </t>
  </si>
  <si>
    <t xml:space="preserve">         85.475 </t>
  </si>
  <si>
    <t xml:space="preserve">            40.172 </t>
  </si>
  <si>
    <t xml:space="preserve">         67.705 </t>
  </si>
  <si>
    <t xml:space="preserve">     1.593.401 </t>
  </si>
  <si>
    <t xml:space="preserve">      205.932 </t>
  </si>
  <si>
    <t xml:space="preserve">      174.244 </t>
  </si>
  <si>
    <t xml:space="preserve">      184.618 </t>
  </si>
  <si>
    <t xml:space="preserve">      185.896 </t>
  </si>
  <si>
    <t xml:space="preserve">      163.370 </t>
  </si>
  <si>
    <t xml:space="preserve">      169.194 </t>
  </si>
  <si>
    <t xml:space="preserve">      154.307 </t>
  </si>
  <si>
    <t xml:space="preserve">      151.562 </t>
  </si>
  <si>
    <t xml:space="preserve">         129.771 </t>
  </si>
  <si>
    <t xml:space="preserve">      102.577 </t>
  </si>
  <si>
    <t xml:space="preserve">            82.504 </t>
  </si>
  <si>
    <t xml:space="preserve">       115.387 </t>
  </si>
  <si>
    <t xml:space="preserve">     1.819.361 </t>
  </si>
  <si>
    <t xml:space="preserve">         29.065 </t>
  </si>
  <si>
    <t xml:space="preserve">         19.924 </t>
  </si>
  <si>
    <t xml:space="preserve">         14.226 </t>
  </si>
  <si>
    <t xml:space="preserve">         10.205 </t>
  </si>
  <si>
    <t xml:space="preserve">           5.300 </t>
  </si>
  <si>
    <t xml:space="preserve">           5.151 </t>
  </si>
  <si>
    <t xml:space="preserve">           3.205 </t>
  </si>
  <si>
    <t xml:space="preserve">           4.426 </t>
  </si>
  <si>
    <t xml:space="preserve">              6.383 </t>
  </si>
  <si>
    <t xml:space="preserve">           7.489 </t>
  </si>
  <si>
    <t xml:space="preserve">              7.500 </t>
  </si>
  <si>
    <t xml:space="preserve">           3.077 </t>
  </si>
  <si>
    <t xml:space="preserve">         115.951 </t>
  </si>
  <si>
    <t xml:space="preserve">           6.540 </t>
  </si>
  <si>
    <t xml:space="preserve">           9.793 </t>
  </si>
  <si>
    <t xml:space="preserve">           7.220 </t>
  </si>
  <si>
    <t xml:space="preserve">           7.154 </t>
  </si>
  <si>
    <t xml:space="preserve">           5.565 </t>
  </si>
  <si>
    <t xml:space="preserve">           6.555 </t>
  </si>
  <si>
    <t xml:space="preserve">         14.635 </t>
  </si>
  <si>
    <t xml:space="preserve">           57.462 </t>
  </si>
  <si>
    <t xml:space="preserve">         29.912 </t>
  </si>
  <si>
    <t xml:space="preserve">         29.769 </t>
  </si>
  <si>
    <t xml:space="preserve">         46.822 </t>
  </si>
  <si>
    <t xml:space="preserve">         40.151 </t>
  </si>
  <si>
    <t xml:space="preserve">         44.316 </t>
  </si>
  <si>
    <t xml:space="preserve">         41.166 </t>
  </si>
  <si>
    <t xml:space="preserve">         34.866 </t>
  </si>
  <si>
    <t xml:space="preserve">         42.462 </t>
  </si>
  <si>
    <t xml:space="preserve">            29.010 </t>
  </si>
  <si>
    <t xml:space="preserve">         29.058 </t>
  </si>
  <si>
    <t xml:space="preserve">            23.642 </t>
  </si>
  <si>
    <t xml:space="preserve">         26.428 </t>
  </si>
  <si>
    <t xml:space="preserve">         417.602 </t>
  </si>
  <si>
    <t xml:space="preserve">         24.029 </t>
  </si>
  <si>
    <t xml:space="preserve">         26.301 </t>
  </si>
  <si>
    <t xml:space="preserve">         41.061 </t>
  </si>
  <si>
    <t xml:space="preserve">         44.341 </t>
  </si>
  <si>
    <t xml:space="preserve">         43.781 </t>
  </si>
  <si>
    <t xml:space="preserve">         39.142 </t>
  </si>
  <si>
    <t xml:space="preserve">         33.426 </t>
  </si>
  <si>
    <t xml:space="preserve">         45.379 </t>
  </si>
  <si>
    <t xml:space="preserve">            29.709 </t>
  </si>
  <si>
    <t xml:space="preserve">         31.926 </t>
  </si>
  <si>
    <t xml:space="preserve">            31.578 </t>
  </si>
  <si>
    <t xml:space="preserve">         33.264 </t>
  </si>
  <si>
    <t xml:space="preserve">         423.938 </t>
  </si>
  <si>
    <t xml:space="preserve">      462.094 </t>
  </si>
  <si>
    <t xml:space="preserve">      454.581 </t>
  </si>
  <si>
    <t xml:space="preserve">      539.176 </t>
  </si>
  <si>
    <t xml:space="preserve">      537.173 </t>
  </si>
  <si>
    <t xml:space="preserve">      399.024 </t>
  </si>
  <si>
    <t xml:space="preserve">      377.966 </t>
  </si>
  <si>
    <t xml:space="preserve">      365.423 </t>
  </si>
  <si>
    <t xml:space="preserve">      388.338 </t>
  </si>
  <si>
    <t xml:space="preserve">         299.512 </t>
  </si>
  <si>
    <t xml:space="preserve">      256.828 </t>
  </si>
  <si>
    <t xml:space="preserve">         185.545 </t>
  </si>
  <si>
    <t xml:space="preserve">       250.363 </t>
  </si>
  <si>
    <t xml:space="preserve">     4.516.023 </t>
  </si>
  <si>
    <t>Gráfico 18: Tonelaje exportado mensual en carga tipo frigorizado.  Año 2021</t>
  </si>
  <si>
    <t>2.1.- Exportación</t>
  </si>
  <si>
    <t>3.1.6.- Tonelaje movilizado en exportación por continente según puerto.</t>
  </si>
  <si>
    <t>Asia</t>
  </si>
  <si>
    <t>América del Norte</t>
  </si>
  <si>
    <t>América del Sur</t>
  </si>
  <si>
    <t>Europa</t>
  </si>
  <si>
    <t>América Central</t>
  </si>
  <si>
    <t>África</t>
  </si>
  <si>
    <t>Oceanía</t>
  </si>
  <si>
    <t>-</t>
  </si>
  <si>
    <t>Chanaral/Barquito</t>
  </si>
  <si>
    <t>Huasco/Guacolda</t>
  </si>
  <si>
    <t>Guayacan</t>
  </si>
  <si>
    <t>Valparaiso</t>
  </si>
  <si>
    <t>Lirquen</t>
  </si>
  <si>
    <t>Chacabuco/Pto.Aysen</t>
  </si>
  <si>
    <t>Rancho De Naves Y Ae</t>
  </si>
  <si>
    <t>asia + oceania</t>
  </si>
  <si>
    <t>america sur y centro</t>
  </si>
  <si>
    <t>3.1.7.- Valor FOB en (miles US$) de exportación por mes según puerto.</t>
  </si>
  <si>
    <t>Compra Y Venta Naves</t>
  </si>
  <si>
    <t>Gráfico 20: Valor FOB (en miles de US$) del tonelaje exportado por puerto. Año 2021</t>
  </si>
  <si>
    <t>NMPuerto</t>
  </si>
  <si>
    <t>NMTPCarga</t>
  </si>
  <si>
    <t>MES</t>
  </si>
  <si>
    <t>Ton</t>
  </si>
  <si>
    <t>Fob</t>
  </si>
  <si>
    <t>Flete</t>
  </si>
  <si>
    <t>Seguro</t>
  </si>
  <si>
    <t>(Todas)</t>
  </si>
  <si>
    <t>ANTOFAGASTA</t>
  </si>
  <si>
    <t>FRIGORIZADOS</t>
  </si>
  <si>
    <t>GENERAL</t>
  </si>
  <si>
    <t>Suma de Fob</t>
  </si>
  <si>
    <t>Etiquetas de columna</t>
  </si>
  <si>
    <t>Etiquetas de fila</t>
  </si>
  <si>
    <t>Total general</t>
  </si>
  <si>
    <t>ARICA</t>
  </si>
  <si>
    <t>CABO NEGRO</t>
  </si>
  <si>
    <t>CALBUCO</t>
  </si>
  <si>
    <t>CALDERA</t>
  </si>
  <si>
    <t>CALETA COLOSO</t>
  </si>
  <si>
    <t>CHACABUCO / PUERTO AYSÉN</t>
  </si>
  <si>
    <t>CHAÑARAL / BARQUITO</t>
  </si>
  <si>
    <t>COQUIMBO</t>
  </si>
  <si>
    <t>GRANEL LÍQUIDO o GASEOSO</t>
  </si>
  <si>
    <t>CORONEL</t>
  </si>
  <si>
    <t>CORRAL</t>
  </si>
  <si>
    <t>GREGORIO</t>
  </si>
  <si>
    <t>GUAYACÁN</t>
  </si>
  <si>
    <t>GRANEL SÓLIDO</t>
  </si>
  <si>
    <t>HUASCO / GUACOLDA</t>
  </si>
  <si>
    <t>IQUIQUE</t>
  </si>
  <si>
    <t>LIRQUÉN</t>
  </si>
  <si>
    <t>LOS VILOS</t>
  </si>
  <si>
    <t>MEJILLONES</t>
  </si>
  <si>
    <t>MICHILLA</t>
  </si>
  <si>
    <t>NATALES</t>
  </si>
  <si>
    <t>PATACHE</t>
  </si>
  <si>
    <t>PATILLOS</t>
  </si>
  <si>
    <t>PENCO</t>
  </si>
  <si>
    <t>PUERTO ANGAMOS</t>
  </si>
  <si>
    <t>PUERTO MONTT</t>
  </si>
  <si>
    <t>PUERTO WILLIAMS</t>
  </si>
  <si>
    <t>PUNTA ARENAS</t>
  </si>
  <si>
    <t>QUINTERO</t>
  </si>
  <si>
    <t>SAN ANTONIO</t>
  </si>
  <si>
    <t>SAN VICENTE</t>
  </si>
  <si>
    <t>TALCAHUANO</t>
  </si>
  <si>
    <t>TOCOPILLA</t>
  </si>
  <si>
    <t>VALPARAÍSO</t>
  </si>
  <si>
    <t>VENTANAS</t>
  </si>
  <si>
    <t>GLOSA</t>
  </si>
  <si>
    <t>GLZonaGeografica</t>
  </si>
  <si>
    <t>Suma de Ton</t>
  </si>
  <si>
    <t>Africa</t>
  </si>
  <si>
    <t>Oceania</t>
  </si>
  <si>
    <t>CHACABUCO/PTO.AYSEN</t>
  </si>
  <si>
    <t>CHANARAL/BARQUITO</t>
  </si>
  <si>
    <t>COMPRA Y VENTA DE NAVES</t>
  </si>
  <si>
    <t>GUAYACAN</t>
  </si>
  <si>
    <t>HUASCO/GUACOLDA</t>
  </si>
  <si>
    <t>LIRQUEN</t>
  </si>
  <si>
    <t>VALPARAISO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</si>
</sst>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0.0%"/>
    <numFmt numFmtId="165" formatCode="_ * #,##0_ ;_ * \-#,##0_ ;_ * &quot;-&quot;_ ;_ @_ "/>
  </numFmts>
  <fonts count="23" x14ac:knownFonts="1">
    <font>
      <sz val="11"/>
      <color theme="1"/>
      <name val="Calibri"/>
      <scheme val="minor"/>
    </font>
    <font>
      <sz val="10"/>
      <color indexed="64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indexed="64"/>
      <name val="Calibri"/>
      <family val="2"/>
    </font>
    <font>
      <b/>
      <sz val="10"/>
      <color indexed="64"/>
      <name val="Times New Roman"/>
      <family val="1"/>
    </font>
    <font>
      <b/>
      <sz val="11"/>
      <color indexed="64"/>
      <name val="Times New Roman"/>
      <family val="1"/>
    </font>
    <font>
      <b/>
      <sz val="12"/>
      <name val="Arial"/>
      <family val="2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Times New Roman"/>
      <family val="1"/>
    </font>
    <font>
      <b/>
      <sz val="11"/>
      <color theme="0"/>
      <name val="Times New Roman"/>
      <family val="1"/>
    </font>
    <font>
      <b/>
      <sz val="10"/>
      <color indexed="64"/>
      <name val="Arial"/>
      <family val="2"/>
    </font>
    <font>
      <b/>
      <sz val="10"/>
      <color theme="0"/>
      <name val="Times New Roman"/>
      <family val="1"/>
    </font>
    <font>
      <b/>
      <sz val="11"/>
      <color indexed="64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indexed="65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9" fontId="22" fillId="0" borderId="0" applyFont="0" applyFill="0" applyBorder="0"/>
  </cellStyleXfs>
  <cellXfs count="107">
    <xf numFmtId="0" fontId="0" fillId="0" borderId="0" xfId="0"/>
    <xf numFmtId="0" fontId="2" fillId="2" borderId="0" xfId="0" applyFont="1" applyFill="1"/>
    <xf numFmtId="3" fontId="2" fillId="2" borderId="0" xfId="0" applyNumberFormat="1" applyFont="1" applyFill="1"/>
    <xf numFmtId="164" fontId="3" fillId="2" borderId="0" xfId="0" applyNumberFormat="1" applyFont="1" applyFill="1"/>
    <xf numFmtId="0" fontId="3" fillId="2" borderId="0" xfId="0" applyFont="1" applyFill="1"/>
    <xf numFmtId="0" fontId="4" fillId="2" borderId="0" xfId="0" applyFont="1" applyFill="1"/>
    <xf numFmtId="0" fontId="5" fillId="2" borderId="1" xfId="0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0" fontId="6" fillId="2" borderId="1" xfId="0" applyFont="1" applyFill="1" applyBorder="1"/>
    <xf numFmtId="165" fontId="7" fillId="2" borderId="1" xfId="0" applyNumberFormat="1" applyFont="1" applyFill="1" applyBorder="1"/>
    <xf numFmtId="165" fontId="7" fillId="2" borderId="2" xfId="0" applyNumberFormat="1" applyFont="1" applyFill="1" applyBorder="1"/>
    <xf numFmtId="41" fontId="8" fillId="2" borderId="2" xfId="0" applyNumberFormat="1" applyFont="1" applyFill="1" applyBorder="1"/>
    <xf numFmtId="165" fontId="7" fillId="2" borderId="3" xfId="0" applyNumberFormat="1" applyFont="1" applyFill="1" applyBorder="1"/>
    <xf numFmtId="165" fontId="7" fillId="2" borderId="4" xfId="0" applyNumberFormat="1" applyFont="1" applyFill="1" applyBorder="1"/>
    <xf numFmtId="41" fontId="8" fillId="2" borderId="4" xfId="0" applyNumberFormat="1" applyFont="1" applyFill="1" applyBorder="1"/>
    <xf numFmtId="164" fontId="2" fillId="2" borderId="0" xfId="0" applyNumberFormat="1" applyFont="1" applyFill="1"/>
    <xf numFmtId="41" fontId="9" fillId="2" borderId="3" xfId="0" applyNumberFormat="1" applyFont="1" applyFill="1" applyBorder="1"/>
    <xf numFmtId="41" fontId="9" fillId="2" borderId="4" xfId="0" applyNumberFormat="1" applyFont="1" applyFill="1" applyBorder="1"/>
    <xf numFmtId="0" fontId="6" fillId="2" borderId="0" xfId="0" applyFont="1" applyFill="1"/>
    <xf numFmtId="3" fontId="6" fillId="2" borderId="0" xfId="0" applyNumberFormat="1" applyFont="1" applyFill="1"/>
    <xf numFmtId="0" fontId="0" fillId="2" borderId="0" xfId="0" applyFill="1"/>
    <xf numFmtId="164" fontId="0" fillId="2" borderId="0" xfId="0" applyNumberFormat="1" applyFill="1"/>
    <xf numFmtId="9" fontId="2" fillId="2" borderId="0" xfId="3" applyNumberFormat="1" applyFont="1" applyFill="1"/>
    <xf numFmtId="3" fontId="0" fillId="2" borderId="0" xfId="0" applyNumberFormat="1" applyFill="1"/>
    <xf numFmtId="0" fontId="11" fillId="2" borderId="0" xfId="0" applyFont="1" applyFill="1"/>
    <xf numFmtId="3" fontId="11" fillId="3" borderId="0" xfId="0" applyNumberFormat="1" applyFont="1" applyFill="1"/>
    <xf numFmtId="3" fontId="11" fillId="2" borderId="0" xfId="0" applyNumberFormat="1" applyFont="1" applyFill="1"/>
    <xf numFmtId="0" fontId="12" fillId="2" borderId="0" xfId="0" applyFont="1" applyFill="1" applyAlignment="1">
      <alignment horizontal="center"/>
    </xf>
    <xf numFmtId="3" fontId="12" fillId="2" borderId="0" xfId="0" applyNumberFormat="1" applyFont="1" applyFill="1" applyAlignment="1">
      <alignment horizontal="center"/>
    </xf>
    <xf numFmtId="0" fontId="13" fillId="2" borderId="0" xfId="0" applyFont="1" applyFill="1"/>
    <xf numFmtId="3" fontId="13" fillId="2" borderId="0" xfId="0" applyNumberFormat="1" applyFont="1" applyFill="1"/>
    <xf numFmtId="0" fontId="14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left"/>
    </xf>
    <xf numFmtId="41" fontId="15" fillId="2" borderId="2" xfId="0" applyNumberFormat="1" applyFont="1" applyFill="1" applyBorder="1"/>
    <xf numFmtId="41" fontId="15" fillId="2" borderId="4" xfId="0" applyNumberFormat="1" applyFont="1" applyFill="1" applyBorder="1"/>
    <xf numFmtId="0" fontId="2" fillId="2" borderId="1" xfId="0" applyFont="1" applyFill="1" applyBorder="1"/>
    <xf numFmtId="165" fontId="1" fillId="2" borderId="3" xfId="0" applyNumberFormat="1" applyFont="1" applyFill="1" applyBorder="1"/>
    <xf numFmtId="165" fontId="1" fillId="2" borderId="4" xfId="0" applyNumberFormat="1" applyFont="1" applyFill="1" applyBorder="1"/>
    <xf numFmtId="3" fontId="4" fillId="2" borderId="1" xfId="0" applyNumberFormat="1" applyFont="1" applyFill="1" applyBorder="1" applyAlignment="1">
      <alignment horizontal="left"/>
    </xf>
    <xf numFmtId="41" fontId="15" fillId="2" borderId="3" xfId="0" applyNumberFormat="1" applyFont="1" applyFill="1" applyBorder="1"/>
    <xf numFmtId="3" fontId="3" fillId="2" borderId="0" xfId="0" applyNumberFormat="1" applyFont="1" applyFill="1"/>
    <xf numFmtId="41" fontId="16" fillId="2" borderId="0" xfId="0" applyNumberFormat="1" applyFont="1" applyFill="1"/>
    <xf numFmtId="9" fontId="3" fillId="2" borderId="0" xfId="3" applyNumberFormat="1" applyFont="1" applyFill="1"/>
    <xf numFmtId="3" fontId="3" fillId="3" borderId="0" xfId="0" applyNumberFormat="1" applyFont="1" applyFill="1"/>
    <xf numFmtId="0" fontId="2" fillId="2" borderId="1" xfId="0" applyFont="1" applyFill="1" applyBorder="1" applyAlignment="1">
      <alignment horizontal="left"/>
    </xf>
    <xf numFmtId="41" fontId="7" fillId="2" borderId="1" xfId="0" applyNumberFormat="1" applyFont="1" applyFill="1" applyBorder="1"/>
    <xf numFmtId="41" fontId="7" fillId="2" borderId="2" xfId="0" applyNumberFormat="1" applyFont="1" applyFill="1" applyBorder="1"/>
    <xf numFmtId="41" fontId="15" fillId="4" borderId="2" xfId="0" applyNumberFormat="1" applyFont="1" applyFill="1" applyBorder="1" applyAlignment="1">
      <alignment horizontal="center"/>
    </xf>
    <xf numFmtId="41" fontId="7" fillId="2" borderId="3" xfId="0" applyNumberFormat="1" applyFont="1" applyFill="1" applyBorder="1"/>
    <xf numFmtId="41" fontId="7" fillId="2" borderId="4" xfId="0" applyNumberFormat="1" applyFont="1" applyFill="1" applyBorder="1"/>
    <xf numFmtId="41" fontId="15" fillId="4" borderId="4" xfId="0" applyNumberFormat="1" applyFont="1" applyFill="1" applyBorder="1" applyAlignment="1">
      <alignment horizontal="center"/>
    </xf>
    <xf numFmtId="3" fontId="2" fillId="2" borderId="5" xfId="0" applyNumberFormat="1" applyFont="1" applyFill="1" applyBorder="1" applyAlignment="1">
      <alignment horizontal="left"/>
    </xf>
    <xf numFmtId="41" fontId="3" fillId="3" borderId="0" xfId="0" applyNumberFormat="1" applyFont="1" applyFill="1"/>
    <xf numFmtId="41" fontId="17" fillId="2" borderId="2" xfId="0" applyNumberFormat="1" applyFont="1" applyFill="1" applyBorder="1"/>
    <xf numFmtId="41" fontId="17" fillId="2" borderId="4" xfId="0" applyNumberFormat="1" applyFont="1" applyFill="1" applyBorder="1"/>
    <xf numFmtId="3" fontId="7" fillId="2" borderId="3" xfId="0" applyNumberFormat="1" applyFont="1" applyFill="1" applyBorder="1"/>
    <xf numFmtId="3" fontId="7" fillId="2" borderId="4" xfId="0" applyNumberFormat="1" applyFont="1" applyFill="1" applyBorder="1"/>
    <xf numFmtId="3" fontId="1" fillId="2" borderId="4" xfId="0" applyNumberFormat="1" applyFont="1" applyFill="1" applyBorder="1"/>
    <xf numFmtId="164" fontId="11" fillId="2" borderId="0" xfId="0" applyNumberFormat="1" applyFont="1" applyFill="1"/>
    <xf numFmtId="0" fontId="19" fillId="2" borderId="0" xfId="0" applyFont="1" applyFill="1"/>
    <xf numFmtId="0" fontId="19" fillId="2" borderId="1" xfId="0" applyFont="1" applyFill="1" applyBorder="1" applyAlignment="1">
      <alignment horizontal="center"/>
    </xf>
    <xf numFmtId="3" fontId="19" fillId="2" borderId="1" xfId="0" applyNumberFormat="1" applyFont="1" applyFill="1" applyBorder="1" applyAlignment="1">
      <alignment horizontal="center"/>
    </xf>
    <xf numFmtId="3" fontId="19" fillId="2" borderId="6" xfId="0" applyNumberFormat="1" applyFont="1" applyFill="1" applyBorder="1" applyAlignment="1">
      <alignment horizontal="center"/>
    </xf>
    <xf numFmtId="3" fontId="0" fillId="2" borderId="1" xfId="0" applyNumberFormat="1" applyFill="1" applyBorder="1" applyAlignment="1">
      <alignment horizontal="left"/>
    </xf>
    <xf numFmtId="3" fontId="19" fillId="2" borderId="1" xfId="0" applyNumberFormat="1" applyFont="1" applyFill="1" applyBorder="1" applyAlignment="1">
      <alignment horizontal="left"/>
    </xf>
    <xf numFmtId="41" fontId="17" fillId="2" borderId="3" xfId="0" applyNumberFormat="1" applyFont="1" applyFill="1" applyBorder="1"/>
    <xf numFmtId="0" fontId="20" fillId="2" borderId="0" xfId="0" applyFont="1" applyFill="1" applyAlignment="1">
      <alignment horizontal="center"/>
    </xf>
    <xf numFmtId="3" fontId="20" fillId="2" borderId="0" xfId="0" applyNumberFormat="1" applyFont="1" applyFill="1" applyAlignment="1">
      <alignment horizontal="center"/>
    </xf>
    <xf numFmtId="0" fontId="20" fillId="2" borderId="0" xfId="0" applyFont="1" applyFill="1" applyAlignment="1">
      <alignment horizontal="left"/>
    </xf>
    <xf numFmtId="0" fontId="21" fillId="2" borderId="0" xfId="0" applyFont="1" applyFill="1"/>
    <xf numFmtId="3" fontId="21" fillId="2" borderId="0" xfId="0" applyNumberFormat="1" applyFont="1" applyFill="1"/>
    <xf numFmtId="0" fontId="20" fillId="2" borderId="0" xfId="0" applyFont="1" applyFill="1"/>
    <xf numFmtId="0" fontId="4" fillId="3" borderId="1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/>
    </xf>
    <xf numFmtId="3" fontId="4" fillId="3" borderId="1" xfId="0" applyNumberFormat="1" applyFont="1" applyFill="1" applyBorder="1" applyAlignment="1">
      <alignment horizontal="center"/>
    </xf>
    <xf numFmtId="3" fontId="1" fillId="4" borderId="1" xfId="0" applyNumberFormat="1" applyFont="1" applyFill="1" applyBorder="1" applyAlignment="1">
      <alignment horizontal="left"/>
    </xf>
    <xf numFmtId="3" fontId="7" fillId="4" borderId="2" xfId="0" applyNumberFormat="1" applyFont="1" applyFill="1" applyBorder="1"/>
    <xf numFmtId="41" fontId="7" fillId="4" borderId="2" xfId="0" applyNumberFormat="1" applyFont="1" applyFill="1" applyBorder="1"/>
    <xf numFmtId="41" fontId="4" fillId="2" borderId="1" xfId="0" applyNumberFormat="1" applyFont="1" applyFill="1" applyBorder="1"/>
    <xf numFmtId="3" fontId="1" fillId="4" borderId="3" xfId="0" applyNumberFormat="1" applyFont="1" applyFill="1" applyBorder="1" applyAlignment="1">
      <alignment horizontal="left"/>
    </xf>
    <xf numFmtId="3" fontId="7" fillId="4" borderId="4" xfId="0" applyNumberFormat="1" applyFont="1" applyFill="1" applyBorder="1"/>
    <xf numFmtId="41" fontId="7" fillId="4" borderId="4" xfId="0" applyNumberFormat="1" applyFont="1" applyFill="1" applyBorder="1"/>
    <xf numFmtId="41" fontId="4" fillId="3" borderId="1" xfId="0" applyNumberFormat="1" applyFont="1" applyFill="1" applyBorder="1" applyAlignment="1">
      <alignment horizontal="left"/>
    </xf>
    <xf numFmtId="41" fontId="4" fillId="3" borderId="1" xfId="0" applyNumberFormat="1" applyFont="1" applyFill="1" applyBorder="1"/>
    <xf numFmtId="10" fontId="3" fillId="2" borderId="0" xfId="0" applyNumberFormat="1" applyFont="1" applyFill="1"/>
    <xf numFmtId="41" fontId="0" fillId="2" borderId="1" xfId="0" applyNumberFormat="1" applyFill="1" applyBorder="1"/>
    <xf numFmtId="0" fontId="4" fillId="2" borderId="1" xfId="0" applyFont="1" applyFill="1" applyBorder="1"/>
    <xf numFmtId="3" fontId="3" fillId="2" borderId="0" xfId="0" applyNumberFormat="1" applyFont="1" applyFill="1" applyAlignment="1">
      <alignment horizontal="left"/>
    </xf>
    <xf numFmtId="0" fontId="7" fillId="2" borderId="1" xfId="2" applyFont="1" applyFill="1" applyBorder="1" applyAlignment="1">
      <alignment horizontal="center"/>
    </xf>
    <xf numFmtId="0" fontId="7" fillId="2" borderId="1" xfId="2" applyFont="1" applyFill="1" applyBorder="1" applyAlignment="1">
      <alignment wrapText="1"/>
    </xf>
    <xf numFmtId="0" fontId="7" fillId="2" borderId="1" xfId="2" applyFont="1" applyFill="1" applyBorder="1" applyAlignment="1">
      <alignment horizontal="right" wrapText="1"/>
    </xf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7" fillId="5" borderId="1" xfId="1" applyFont="1" applyFill="1" applyBorder="1" applyAlignment="1">
      <alignment horizontal="center"/>
    </xf>
    <xf numFmtId="0" fontId="0" fillId="0" borderId="0" xfId="0" pivotButton="1"/>
    <xf numFmtId="0" fontId="7" fillId="0" borderId="1" xfId="1" applyFont="1" applyBorder="1" applyAlignment="1">
      <alignment wrapText="1"/>
    </xf>
    <xf numFmtId="0" fontId="7" fillId="0" borderId="1" xfId="1" applyFont="1" applyBorder="1" applyAlignment="1">
      <alignment horizontal="right" wrapText="1"/>
    </xf>
    <xf numFmtId="0" fontId="0" fillId="0" borderId="0" xfId="0"/>
    <xf numFmtId="0" fontId="0" fillId="0" borderId="0" xfId="0" applyAlignment="1">
      <alignment horizontal="left"/>
    </xf>
    <xf numFmtId="0" fontId="10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center"/>
    </xf>
    <xf numFmtId="0" fontId="0" fillId="2" borderId="0" xfId="0" applyFill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horizontal="center" vertical="center"/>
    </xf>
  </cellXfs>
  <cellStyles count="4">
    <cellStyle name="Normal" xfId="0" builtinId="0"/>
    <cellStyle name="Normal_calculos continente2" xfId="1" xr:uid="{00000000-0005-0000-0000-000001000000}"/>
    <cellStyle name="Normal_CALCULOS2" xfId="2" xr:uid="{00000000-0005-0000-0000-000002000000}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  <c:spPr>
        <a:prstGeom prst="rect">
          <a:avLst/>
        </a:prstGeom>
        <a:noFill/>
        <a:ln cap="rnd">
          <a:prstDash val="solid"/>
          <a:round/>
        </a:ln>
      </c:spPr>
    </c:sideWall>
    <c:backWall>
      <c:thickness val="0"/>
      <c:spPr>
        <a:prstGeom prst="rect">
          <a:avLst/>
        </a:prstGeom>
        <a:noFill/>
        <a:ln cap="rnd">
          <a:prstDash val="solid"/>
          <a:round/>
        </a:ln>
      </c:spPr>
    </c:backWall>
    <c:plotArea>
      <c:layout>
        <c:manualLayout>
          <c:layoutTarget val="inner"/>
          <c:xMode val="edge"/>
          <c:yMode val="edge"/>
          <c:x val="0.13319736450469474"/>
          <c:y val="0.15223415254911496"/>
          <c:w val="0.8479022918526935"/>
          <c:h val="0.73782718336678565"/>
        </c:manualLayout>
      </c:layout>
      <c:bar3DChart>
        <c:barDir val="col"/>
        <c:grouping val="clustered"/>
        <c:varyColors val="0"/>
        <c:ser>
          <c:idx val="0"/>
          <c:order val="0"/>
          <c:spPr>
            <a:prstGeom prst="rect">
              <a:avLst/>
            </a:prstGeom>
            <a:solidFill>
              <a:srgbClr val="72C11D">
                <a:alpha val="98824"/>
              </a:srgbClr>
            </a:solidFill>
          </c:spPr>
          <c:invertIfNegative val="0"/>
          <c:dLbls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strRef>
              <c:f>'GRAFICO 13'!$B$2:$B$13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'GRAFICO 13'!$C$2:$C$13</c:f>
              <c:numCache>
                <c:formatCode>#,##0</c:formatCode>
                <c:ptCount val="12"/>
                <c:pt idx="0">
                  <c:v>5648991.2819999997</c:v>
                </c:pt>
                <c:pt idx="1">
                  <c:v>3883225.3320000004</c:v>
                </c:pt>
                <c:pt idx="2">
                  <c:v>5308001.0569999991</c:v>
                </c:pt>
                <c:pt idx="3">
                  <c:v>5727497.3550000014</c:v>
                </c:pt>
                <c:pt idx="4">
                  <c:v>4958718.0989999995</c:v>
                </c:pt>
                <c:pt idx="5">
                  <c:v>4537830.5280000009</c:v>
                </c:pt>
                <c:pt idx="6">
                  <c:v>5738278.1370000001</c:v>
                </c:pt>
                <c:pt idx="7">
                  <c:v>5688590.7939999998</c:v>
                </c:pt>
                <c:pt idx="8">
                  <c:v>4863948.3690000009</c:v>
                </c:pt>
                <c:pt idx="9">
                  <c:v>5535914.0160000008</c:v>
                </c:pt>
                <c:pt idx="10">
                  <c:v>5445997.3339999989</c:v>
                </c:pt>
                <c:pt idx="11">
                  <c:v>6187997.8130000001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1B-0D43-A984-7CE9B9E164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2631168"/>
        <c:axId val="135314752"/>
        <c:axId val="0"/>
      </c:bar3DChart>
      <c:catAx>
        <c:axId val="162631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35314752"/>
        <c:crosses val="autoZero"/>
        <c:auto val="1"/>
        <c:lblAlgn val="ctr"/>
        <c:lblOffset val="100"/>
        <c:noMultiLvlLbl val="0"/>
      </c:catAx>
      <c:valAx>
        <c:axId val="135314752"/>
        <c:scaling>
          <c:orientation val="minMax"/>
          <c:max val="700000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TONELADAS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162631168"/>
        <c:crosses val="autoZero"/>
        <c:crossBetween val="between"/>
      </c:valAx>
    </c:plotArea>
    <c:plotVisOnly val="1"/>
    <c:dispBlanksAs val="gap"/>
    <c:showDLblsOverMax val="0"/>
  </c:chart>
  <c:spPr>
    <a:xfrm>
      <a:off x="0" y="0"/>
      <a:ext cx="0" cy="0"/>
    </a:xfrm>
    <a:prstGeom prst="rect">
      <a:avLst/>
    </a:prstGeom>
    <a:noFill/>
    <a:ln>
      <a:noFill/>
    </a:ln>
  </c:spPr>
  <c:printSettings>
    <c:headerFooter/>
    <c:pageMargins b="0.74803149606299701" l="0.70866141732284016" r="0.70866141732284016" t="0.74803149606299701" header="0.31496062992126439" footer="0.31496062992126439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230675272809483"/>
          <c:y val="0.18589654332161384"/>
          <c:w val="0.86211692519477467"/>
          <c:h val="0.64405733652602126"/>
        </c:manualLayout>
      </c:layout>
      <c:bar3DChart>
        <c:barDir val="col"/>
        <c:grouping val="clustered"/>
        <c:varyColors val="0"/>
        <c:ser>
          <c:idx val="0"/>
          <c:order val="0"/>
          <c:spPr>
            <a:prstGeom prst="rect">
              <a:avLst/>
            </a:prstGeom>
            <a:solidFill>
              <a:srgbClr val="72C11D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</c:spPr>
            <c:txPr>
              <a:bodyPr rot="-5400000" vert="horz"/>
              <a:lstStyle/>
              <a:p>
                <a:pPr>
                  <a:defRPr/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strRef>
              <c:f>'GRAFICO 14'!$B$4:$B$34</c:f>
              <c:strCache>
                <c:ptCount val="31"/>
                <c:pt idx="0">
                  <c:v>Arica</c:v>
                </c:pt>
                <c:pt idx="1">
                  <c:v>(a) Iquique</c:v>
                </c:pt>
                <c:pt idx="2">
                  <c:v>Patillos</c:v>
                </c:pt>
                <c:pt idx="3">
                  <c:v>Patache</c:v>
                </c:pt>
                <c:pt idx="4">
                  <c:v>Tocopilla</c:v>
                </c:pt>
                <c:pt idx="5">
                  <c:v>Michilla Cove</c:v>
                </c:pt>
                <c:pt idx="6">
                  <c:v>Mejillones</c:v>
                </c:pt>
                <c:pt idx="7">
                  <c:v>Puerto Angamos</c:v>
                </c:pt>
                <c:pt idx="8">
                  <c:v>Antofagasta</c:v>
                </c:pt>
                <c:pt idx="9">
                  <c:v>Caleta Coloso</c:v>
                </c:pt>
                <c:pt idx="10">
                  <c:v>Chañaral</c:v>
                </c:pt>
                <c:pt idx="11">
                  <c:v>Caldera</c:v>
                </c:pt>
                <c:pt idx="12">
                  <c:v>Huasco</c:v>
                </c:pt>
                <c:pt idx="13">
                  <c:v>Coquimbo</c:v>
                </c:pt>
                <c:pt idx="14">
                  <c:v>Guayacán</c:v>
                </c:pt>
                <c:pt idx="15">
                  <c:v>Los Vilos</c:v>
                </c:pt>
                <c:pt idx="16">
                  <c:v>Ventanas</c:v>
                </c:pt>
                <c:pt idx="17">
                  <c:v>Quintero</c:v>
                </c:pt>
                <c:pt idx="18">
                  <c:v>Valparaíso</c:v>
                </c:pt>
                <c:pt idx="19">
                  <c:v>San Antonio</c:v>
                </c:pt>
                <c:pt idx="20">
                  <c:v>Penco</c:v>
                </c:pt>
                <c:pt idx="21">
                  <c:v>Lirquén</c:v>
                </c:pt>
                <c:pt idx="22">
                  <c:v>Talcahuano</c:v>
                </c:pt>
                <c:pt idx="23">
                  <c:v>San Vicente</c:v>
                </c:pt>
                <c:pt idx="24">
                  <c:v>Coronel</c:v>
                </c:pt>
                <c:pt idx="25">
                  <c:v>Corral</c:v>
                </c:pt>
                <c:pt idx="26">
                  <c:v>Puerto Montt</c:v>
                </c:pt>
                <c:pt idx="27">
                  <c:v>San José de Calbuco</c:v>
                </c:pt>
                <c:pt idx="28">
                  <c:v>Chacabuco</c:v>
                </c:pt>
                <c:pt idx="29">
                  <c:v>(a) Punta Arenas</c:v>
                </c:pt>
                <c:pt idx="30">
                  <c:v>Cabo Negro</c:v>
                </c:pt>
              </c:strCache>
            </c:strRef>
          </c:cat>
          <c:val>
            <c:numRef>
              <c:f>'GRAFICO 14'!$C$4:$C$34</c:f>
              <c:numCache>
                <c:formatCode>#,##0</c:formatCode>
                <c:ptCount val="31"/>
                <c:pt idx="0">
                  <c:v>168552.166</c:v>
                </c:pt>
                <c:pt idx="1">
                  <c:v>276115.163</c:v>
                </c:pt>
                <c:pt idx="2">
                  <c:v>4368259.8</c:v>
                </c:pt>
                <c:pt idx="3">
                  <c:v>5025536.1629999997</c:v>
                </c:pt>
                <c:pt idx="4">
                  <c:v>1359169.6529999999</c:v>
                </c:pt>
                <c:pt idx="5">
                  <c:v>978123.30000000016</c:v>
                </c:pt>
                <c:pt idx="6">
                  <c:v>456816.43599999999</c:v>
                </c:pt>
                <c:pt idx="7">
                  <c:v>2135180.0269999998</c:v>
                </c:pt>
                <c:pt idx="8">
                  <c:v>1290846.7540000002</c:v>
                </c:pt>
                <c:pt idx="9">
                  <c:v>3696033.3929999992</c:v>
                </c:pt>
                <c:pt idx="10">
                  <c:v>21785.119999999999</c:v>
                </c:pt>
                <c:pt idx="11">
                  <c:v>7757723.6629999997</c:v>
                </c:pt>
                <c:pt idx="12">
                  <c:v>6646323.3279999997</c:v>
                </c:pt>
                <c:pt idx="13">
                  <c:v>381543.91500000004</c:v>
                </c:pt>
                <c:pt idx="14">
                  <c:v>2668323.9309999999</c:v>
                </c:pt>
                <c:pt idx="15">
                  <c:v>1216549.46</c:v>
                </c:pt>
                <c:pt idx="16">
                  <c:v>2279946.5609999998</c:v>
                </c:pt>
                <c:pt idx="17">
                  <c:v>125818.645</c:v>
                </c:pt>
                <c:pt idx="18">
                  <c:v>2828460.5090000005</c:v>
                </c:pt>
                <c:pt idx="19">
                  <c:v>5647428.5010000002</c:v>
                </c:pt>
                <c:pt idx="20">
                  <c:v>1136.568</c:v>
                </c:pt>
                <c:pt idx="21">
                  <c:v>3218440.0130000003</c:v>
                </c:pt>
                <c:pt idx="22">
                  <c:v>196895.60200000001</c:v>
                </c:pt>
                <c:pt idx="23">
                  <c:v>2166233.5339999995</c:v>
                </c:pt>
                <c:pt idx="24">
                  <c:v>5337825.1849999996</c:v>
                </c:pt>
                <c:pt idx="25">
                  <c:v>1129643.071</c:v>
                </c:pt>
                <c:pt idx="26">
                  <c:v>487612.99400000001</c:v>
                </c:pt>
                <c:pt idx="27">
                  <c:v>696442.3550000001</c:v>
                </c:pt>
                <c:pt idx="28">
                  <c:v>48098.724000000002</c:v>
                </c:pt>
                <c:pt idx="29">
                  <c:v>16682.73</c:v>
                </c:pt>
                <c:pt idx="30">
                  <c:v>861714.84500000009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76-A443-8724-91015A7B1A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5632896"/>
        <c:axId val="164906112"/>
        <c:axId val="0"/>
      </c:bar3DChart>
      <c:catAx>
        <c:axId val="135632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en-US" b="1"/>
                  <a:t>PUERTO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52371176150909293"/>
              <c:y val="0.95013513123171989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es-CL"/>
          </a:p>
        </c:txPr>
        <c:crossAx val="164906112"/>
        <c:crosses val="autoZero"/>
        <c:auto val="1"/>
        <c:lblAlgn val="ctr"/>
        <c:lblOffset val="100"/>
        <c:noMultiLvlLbl val="0"/>
      </c:catAx>
      <c:valAx>
        <c:axId val="1649061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TONELADAS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135632896"/>
        <c:crosses val="autoZero"/>
        <c:crossBetween val="between"/>
        <c:majorUnit val="500000"/>
      </c:valAx>
    </c:plotArea>
    <c:plotVisOnly val="1"/>
    <c:dispBlanksAs val="gap"/>
    <c:showDLblsOverMax val="0"/>
  </c:chart>
  <c:spPr>
    <a:xfrm>
      <a:off x="0" y="0"/>
      <a:ext cx="0" cy="0"/>
    </a:xfrm>
    <a:prstGeom prst="rect">
      <a:avLst/>
    </a:prstGeom>
    <a:noFill/>
    <a:ln>
      <a:noFill/>
    </a:ln>
  </c:spPr>
  <c:printSettings>
    <c:headerFooter/>
    <c:pageMargins b="0.74803149606299701" l="0.70866141732284016" r="0.70866141732284016" t="0.74803149606299701" header="0.31496062992126439" footer="0.31496062992126439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prstGeom prst="rect">
              <a:avLst/>
            </a:prstGeom>
            <a:solidFill>
              <a:srgbClr val="72C11D"/>
            </a:solidFill>
          </c:spPr>
          <c:invertIfNegative val="0"/>
          <c:dLbls>
            <c:spPr>
              <a:noFill/>
              <a:ln>
                <a:noFill/>
              </a:ln>
            </c:spPr>
            <c:txPr>
              <a:bodyPr tIns="91440" rIns="182880"/>
              <a:lstStyle/>
              <a:p>
                <a:pPr>
                  <a:defRPr sz="900"/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strRef>
              <c:f>'GRAFICO 15'!$B$2:$B$13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'GRAFICO 15'!$C$2:$C$13</c:f>
              <c:numCache>
                <c:formatCode>#,##0</c:formatCode>
                <c:ptCount val="12"/>
                <c:pt idx="0">
                  <c:v>1431486.8919999995</c:v>
                </c:pt>
                <c:pt idx="1">
                  <c:v>1088738.541</c:v>
                </c:pt>
                <c:pt idx="2">
                  <c:v>1128956.442</c:v>
                </c:pt>
                <c:pt idx="3">
                  <c:v>1519200.9240000001</c:v>
                </c:pt>
                <c:pt idx="4">
                  <c:v>1083791.1910000003</c:v>
                </c:pt>
                <c:pt idx="5">
                  <c:v>1223011.0889999999</c:v>
                </c:pt>
                <c:pt idx="6">
                  <c:v>1388311.4619999998</c:v>
                </c:pt>
                <c:pt idx="7">
                  <c:v>1379663.0650000002</c:v>
                </c:pt>
                <c:pt idx="8">
                  <c:v>1198586.1010000003</c:v>
                </c:pt>
                <c:pt idx="9">
                  <c:v>1199201.55</c:v>
                </c:pt>
                <c:pt idx="10">
                  <c:v>1377820.5409999997</c:v>
                </c:pt>
                <c:pt idx="11">
                  <c:v>1473578.0929999999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4A-AD47-B520-A464E7E44B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4964352"/>
        <c:axId val="164907264"/>
        <c:axId val="0"/>
      </c:bar3DChart>
      <c:catAx>
        <c:axId val="164964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MES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164907264"/>
        <c:crosses val="autoZero"/>
        <c:auto val="1"/>
        <c:lblAlgn val="ctr"/>
        <c:lblOffset val="100"/>
        <c:noMultiLvlLbl val="0"/>
      </c:catAx>
      <c:valAx>
        <c:axId val="164907264"/>
        <c:scaling>
          <c:orientation val="minMax"/>
          <c:max val="160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TONELADAS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164964352"/>
        <c:crosses val="autoZero"/>
        <c:crossBetween val="between"/>
        <c:majorUnit val="200000"/>
      </c:valAx>
    </c:plotArea>
    <c:plotVisOnly val="1"/>
    <c:dispBlanksAs val="gap"/>
    <c:showDLblsOverMax val="0"/>
  </c:chart>
  <c:spPr>
    <a:xfrm>
      <a:off x="0" y="0"/>
      <a:ext cx="0" cy="0"/>
    </a:xfrm>
    <a:prstGeom prst="rect">
      <a:avLst/>
    </a:prstGeom>
    <a:noFill/>
    <a:ln>
      <a:noFill/>
    </a:ln>
  </c:spPr>
  <c:printSettings>
    <c:headerFooter/>
    <c:pageMargins b="0.15748031496063084" l="0.11811023622047249" r="0.11811023622047249" t="0.15748031496063084" header="0.3149606299212635" footer="0.314960629921263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prstGeom prst="rect">
              <a:avLst/>
            </a:prstGeom>
            <a:solidFill>
              <a:srgbClr val="72C11D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</c:spPr>
            <c:txPr>
              <a:bodyPr tIns="91440" rIns="91440"/>
              <a:lstStyle/>
              <a:p>
                <a:pPr>
                  <a:defRPr sz="800"/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strRef>
              <c:f>'GRAFICO 16'!$B$2:$B$13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'GRAFICO 16'!$C$2:$C$13</c:f>
              <c:numCache>
                <c:formatCode>_(* #,##0_);_(* \(#,##0\);_(* "-"_);_(@_)</c:formatCode>
                <c:ptCount val="12"/>
                <c:pt idx="0">
                  <c:v>3648138.0799999996</c:v>
                </c:pt>
                <c:pt idx="1">
                  <c:v>2204875.64</c:v>
                </c:pt>
                <c:pt idx="2">
                  <c:v>3471944.53</c:v>
                </c:pt>
                <c:pt idx="3">
                  <c:v>3527176.827</c:v>
                </c:pt>
                <c:pt idx="4">
                  <c:v>3336879.6389999995</c:v>
                </c:pt>
                <c:pt idx="5">
                  <c:v>2836315.9909999999</c:v>
                </c:pt>
                <c:pt idx="6">
                  <c:v>3904469.0850000004</c:v>
                </c:pt>
                <c:pt idx="7">
                  <c:v>3873491.79</c:v>
                </c:pt>
                <c:pt idx="8">
                  <c:v>3264781.0019999994</c:v>
                </c:pt>
                <c:pt idx="9">
                  <c:v>3943333.8899999987</c:v>
                </c:pt>
                <c:pt idx="10">
                  <c:v>3640529.7510000002</c:v>
                </c:pt>
                <c:pt idx="11">
                  <c:v>4363359.1399999997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C5-8048-886B-8FFD44A72B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9487104"/>
        <c:axId val="164908992"/>
        <c:axId val="0"/>
      </c:bar3DChart>
      <c:catAx>
        <c:axId val="189487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MES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164908992"/>
        <c:crosses val="autoZero"/>
        <c:auto val="1"/>
        <c:lblAlgn val="ctr"/>
        <c:lblOffset val="100"/>
        <c:noMultiLvlLbl val="0"/>
      </c:catAx>
      <c:valAx>
        <c:axId val="164908992"/>
        <c:scaling>
          <c:orientation val="minMax"/>
          <c:max val="450000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TONELADAS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189487104"/>
        <c:crosses val="autoZero"/>
        <c:crossBetween val="between"/>
      </c:valAx>
    </c:plotArea>
    <c:plotVisOnly val="1"/>
    <c:dispBlanksAs val="gap"/>
    <c:showDLblsOverMax val="0"/>
  </c:chart>
  <c:spPr>
    <a:xfrm>
      <a:off x="0" y="0"/>
      <a:ext cx="0" cy="0"/>
    </a:xfrm>
    <a:prstGeom prst="rect">
      <a:avLst/>
    </a:prstGeom>
    <a:noFill/>
    <a:ln>
      <a:noFill/>
    </a:ln>
  </c:sp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prstGeom prst="rect">
              <a:avLst/>
            </a:prstGeom>
            <a:solidFill>
              <a:srgbClr val="72C11D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</c:spPr>
            <c:txPr>
              <a:bodyPr lIns="91440" tIns="91440" rIns="91440"/>
              <a:lstStyle/>
              <a:p>
                <a:pPr>
                  <a:defRPr sz="800"/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strRef>
              <c:f>'GRAFICO 17'!$B$2:$B$13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'GRAFICO 17'!$C$2:$C$13</c:f>
              <c:numCache>
                <c:formatCode>_(* #,##0_);_(* \(#,##0\);_(* "-"_);_(@_)</c:formatCode>
                <c:ptCount val="12"/>
                <c:pt idx="0">
                  <c:v>107272.54800000001</c:v>
                </c:pt>
                <c:pt idx="1">
                  <c:v>135030.04599999997</c:v>
                </c:pt>
                <c:pt idx="2">
                  <c:v>167923.97600000002</c:v>
                </c:pt>
                <c:pt idx="3">
                  <c:v>143946.19899999999</c:v>
                </c:pt>
                <c:pt idx="4">
                  <c:v>139023.541</c:v>
                </c:pt>
                <c:pt idx="5">
                  <c:v>100537.424</c:v>
                </c:pt>
                <c:pt idx="6">
                  <c:v>80075.243999999992</c:v>
                </c:pt>
                <c:pt idx="7">
                  <c:v>47098.006000000001</c:v>
                </c:pt>
                <c:pt idx="8">
                  <c:v>101069.924</c:v>
                </c:pt>
                <c:pt idx="9">
                  <c:v>136550.15899999999</c:v>
                </c:pt>
                <c:pt idx="10">
                  <c:v>242102.40300000002</c:v>
                </c:pt>
                <c:pt idx="11">
                  <c:v>100697.205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45-6749-8F5F-E085A219B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5631872"/>
        <c:axId val="164911296"/>
        <c:axId val="0"/>
      </c:bar3DChart>
      <c:catAx>
        <c:axId val="135631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MES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164911296"/>
        <c:crosses val="autoZero"/>
        <c:auto val="1"/>
        <c:lblAlgn val="ctr"/>
        <c:lblOffset val="100"/>
        <c:noMultiLvlLbl val="0"/>
      </c:catAx>
      <c:valAx>
        <c:axId val="1649112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TONELADAS</a:t>
                </a:r>
              </a:p>
            </c:rich>
          </c:tx>
          <c:layout>
            <c:manualLayout>
              <c:xMode val="edge"/>
              <c:yMode val="edge"/>
              <c:x val="7.2483363821946485E-3"/>
              <c:y val="0.3915883668903802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35631872"/>
        <c:crosses val="autoZero"/>
        <c:crossBetween val="between"/>
        <c:majorUnit val="20000"/>
      </c:valAx>
    </c:plotArea>
    <c:plotVisOnly val="1"/>
    <c:dispBlanksAs val="gap"/>
    <c:showDLblsOverMax val="0"/>
  </c:chart>
  <c:spPr>
    <a:xfrm>
      <a:off x="0" y="0"/>
      <a:ext cx="0" cy="0"/>
    </a:xfrm>
    <a:prstGeom prst="rect">
      <a:avLst/>
    </a:prstGeom>
    <a:noFill/>
    <a:ln>
      <a:noFill/>
    </a:ln>
  </c:sp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prstGeom prst="rect">
              <a:avLst/>
            </a:prstGeom>
            <a:solidFill>
              <a:srgbClr val="72C11D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</c:spPr>
            <c:txPr>
              <a:bodyPr tIns="91440"/>
              <a:lstStyle/>
              <a:p>
                <a:pPr>
                  <a:defRPr sz="900"/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strRef>
              <c:f>'GRAFICO 18'!$B$2:$B$13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'GRAFICO 18'!$C$2:$C$13</c:f>
              <c:numCache>
                <c:formatCode>#,##0</c:formatCode>
                <c:ptCount val="12"/>
                <c:pt idx="0">
                  <c:v>462093.76199999999</c:v>
                </c:pt>
                <c:pt idx="1">
                  <c:v>454581.10499999998</c:v>
                </c:pt>
                <c:pt idx="2">
                  <c:v>539176.10899999994</c:v>
                </c:pt>
                <c:pt idx="3">
                  <c:v>537173.40499999991</c:v>
                </c:pt>
                <c:pt idx="4">
                  <c:v>399023.86500000005</c:v>
                </c:pt>
                <c:pt idx="5">
                  <c:v>377966.02399999998</c:v>
                </c:pt>
                <c:pt idx="6">
                  <c:v>365422.65800000005</c:v>
                </c:pt>
                <c:pt idx="7">
                  <c:v>388337.93300000002</c:v>
                </c:pt>
                <c:pt idx="8">
                  <c:v>299511.71499999997</c:v>
                </c:pt>
                <c:pt idx="9">
                  <c:v>256828.41700000002</c:v>
                </c:pt>
                <c:pt idx="10">
                  <c:v>185544.63899999997</c:v>
                </c:pt>
                <c:pt idx="11">
                  <c:v>250363.375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7A-7E4F-AA9E-77B51937C1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9580800"/>
        <c:axId val="164912448"/>
        <c:axId val="0"/>
      </c:bar3DChart>
      <c:catAx>
        <c:axId val="189580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MES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164912448"/>
        <c:crosses val="autoZero"/>
        <c:auto val="1"/>
        <c:lblAlgn val="ctr"/>
        <c:lblOffset val="100"/>
        <c:noMultiLvlLbl val="0"/>
      </c:catAx>
      <c:valAx>
        <c:axId val="164912448"/>
        <c:scaling>
          <c:orientation val="minMax"/>
          <c:max val="60000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TONELADAS</a:t>
                </a:r>
              </a:p>
            </c:rich>
          </c:tx>
          <c:layout>
            <c:manualLayout>
              <c:xMode val="edge"/>
              <c:yMode val="edge"/>
              <c:x val="0"/>
              <c:y val="0.37223687529856314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189580800"/>
        <c:crosses val="autoZero"/>
        <c:crossBetween val="between"/>
      </c:valAx>
    </c:plotArea>
    <c:plotVisOnly val="1"/>
    <c:dispBlanksAs val="gap"/>
    <c:showDLblsOverMax val="0"/>
  </c:chart>
  <c:spPr>
    <a:xfrm>
      <a:off x="0" y="0"/>
      <a:ext cx="0" cy="0"/>
    </a:xfrm>
    <a:prstGeom prst="rect">
      <a:avLst/>
    </a:prstGeom>
    <a:noFill/>
    <a:ln>
      <a:noFill/>
    </a:ln>
  </c:sp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921988525019414"/>
          <c:y val="7.9793099033352521E-2"/>
          <c:w val="0.83281066281809413"/>
          <c:h val="0.71913244990717629"/>
        </c:manualLayout>
      </c:layout>
      <c:bar3DChart>
        <c:barDir val="col"/>
        <c:grouping val="clustered"/>
        <c:varyColors val="0"/>
        <c:ser>
          <c:idx val="0"/>
          <c:order val="0"/>
          <c:spPr>
            <a:prstGeom prst="rect">
              <a:avLst/>
            </a:prstGeom>
            <a:solidFill>
              <a:srgbClr val="72C11D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</c:spPr>
            <c:txPr>
              <a:bodyPr rot="-5400000" vert="horz"/>
              <a:lstStyle/>
              <a:p>
                <a:pPr>
                  <a:defRPr/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strRef>
              <c:f>GRAFICO20!$B$2:$B$34</c:f>
              <c:strCache>
                <c:ptCount val="33"/>
                <c:pt idx="0">
                  <c:v>Arica</c:v>
                </c:pt>
                <c:pt idx="1">
                  <c:v>Iquique</c:v>
                </c:pt>
                <c:pt idx="2">
                  <c:v>Patillos</c:v>
                </c:pt>
                <c:pt idx="3">
                  <c:v>Patache</c:v>
                </c:pt>
                <c:pt idx="4">
                  <c:v>Tocopilla</c:v>
                </c:pt>
                <c:pt idx="5">
                  <c:v>Michilla</c:v>
                </c:pt>
                <c:pt idx="6">
                  <c:v>Mejillones</c:v>
                </c:pt>
                <c:pt idx="7">
                  <c:v>Puerto Angamos</c:v>
                </c:pt>
                <c:pt idx="8">
                  <c:v>Antofagasta</c:v>
                </c:pt>
                <c:pt idx="9">
                  <c:v>Caleta Coloso</c:v>
                </c:pt>
                <c:pt idx="10">
                  <c:v>Chañaral / Barquito</c:v>
                </c:pt>
                <c:pt idx="11">
                  <c:v>Caldera</c:v>
                </c:pt>
                <c:pt idx="12">
                  <c:v>Huasco / Guacolda</c:v>
                </c:pt>
                <c:pt idx="13">
                  <c:v>Coquimbo</c:v>
                </c:pt>
                <c:pt idx="14">
                  <c:v>Guayacán</c:v>
                </c:pt>
                <c:pt idx="15">
                  <c:v>Los Vilos</c:v>
                </c:pt>
                <c:pt idx="16">
                  <c:v>Ventanas</c:v>
                </c:pt>
                <c:pt idx="17">
                  <c:v>Quintero</c:v>
                </c:pt>
                <c:pt idx="18">
                  <c:v>Valparaíso</c:v>
                </c:pt>
                <c:pt idx="19">
                  <c:v>San Antonio</c:v>
                </c:pt>
                <c:pt idx="20">
                  <c:v>Penco</c:v>
                </c:pt>
                <c:pt idx="21">
                  <c:v>Lirquén</c:v>
                </c:pt>
                <c:pt idx="22">
                  <c:v>Talcahuano</c:v>
                </c:pt>
                <c:pt idx="23">
                  <c:v>San Vicente</c:v>
                </c:pt>
                <c:pt idx="24">
                  <c:v>Coronel</c:v>
                </c:pt>
                <c:pt idx="25">
                  <c:v>Corral</c:v>
                </c:pt>
                <c:pt idx="26">
                  <c:v>Puerto Montt</c:v>
                </c:pt>
                <c:pt idx="27">
                  <c:v>Calbuco</c:v>
                </c:pt>
                <c:pt idx="28">
                  <c:v>Chacabuco / Puerto Aysén</c:v>
                </c:pt>
                <c:pt idx="29">
                  <c:v>Punta Arenas</c:v>
                </c:pt>
                <c:pt idx="30">
                  <c:v>Cabo Negro</c:v>
                </c:pt>
                <c:pt idx="31">
                  <c:v>Puerto Williams</c:v>
                </c:pt>
                <c:pt idx="32">
                  <c:v>Compra Y Venta Naves</c:v>
                </c:pt>
              </c:strCache>
            </c:strRef>
          </c:cat>
          <c:val>
            <c:numRef>
              <c:f>GRAFICO20!$C$2:$C$34</c:f>
              <c:numCache>
                <c:formatCode>#,##0</c:formatCode>
                <c:ptCount val="33"/>
                <c:pt idx="0">
                  <c:v>282611.484</c:v>
                </c:pt>
                <c:pt idx="1">
                  <c:v>1198751.331</c:v>
                </c:pt>
                <c:pt idx="2">
                  <c:v>96374.58600000001</c:v>
                </c:pt>
                <c:pt idx="3">
                  <c:v>4110211.5039999997</c:v>
                </c:pt>
                <c:pt idx="4">
                  <c:v>731829.21199999982</c:v>
                </c:pt>
                <c:pt idx="5">
                  <c:v>2037474.6439999999</c:v>
                </c:pt>
                <c:pt idx="6">
                  <c:v>892542.78399999987</c:v>
                </c:pt>
                <c:pt idx="7">
                  <c:v>14674486.618999999</c:v>
                </c:pt>
                <c:pt idx="8">
                  <c:v>5545023.0130000012</c:v>
                </c:pt>
                <c:pt idx="9">
                  <c:v>7651511.4189999988</c:v>
                </c:pt>
                <c:pt idx="10">
                  <c:v>57692.972000000002</c:v>
                </c:pt>
                <c:pt idx="11">
                  <c:v>2945263.6279999996</c:v>
                </c:pt>
                <c:pt idx="12">
                  <c:v>1026599.5939999998</c:v>
                </c:pt>
                <c:pt idx="13">
                  <c:v>700661.48399999994</c:v>
                </c:pt>
                <c:pt idx="14">
                  <c:v>378611.33400000003</c:v>
                </c:pt>
                <c:pt idx="15">
                  <c:v>2996643.1959999995</c:v>
                </c:pt>
                <c:pt idx="16">
                  <c:v>3641523.905999999</c:v>
                </c:pt>
                <c:pt idx="17">
                  <c:v>59351.275000000009</c:v>
                </c:pt>
                <c:pt idx="18">
                  <c:v>6265273.0350000001</c:v>
                </c:pt>
                <c:pt idx="19">
                  <c:v>15637916.636</c:v>
                </c:pt>
                <c:pt idx="20">
                  <c:v>878.70299999999986</c:v>
                </c:pt>
                <c:pt idx="21">
                  <c:v>2227127.0699999998</c:v>
                </c:pt>
                <c:pt idx="22">
                  <c:v>175081.557</c:v>
                </c:pt>
                <c:pt idx="23">
                  <c:v>3110267.0430000001</c:v>
                </c:pt>
                <c:pt idx="24">
                  <c:v>4613951.2290000003</c:v>
                </c:pt>
                <c:pt idx="25">
                  <c:v>65867.542000000001</c:v>
                </c:pt>
                <c:pt idx="26">
                  <c:v>43663.619000000006</c:v>
                </c:pt>
                <c:pt idx="27">
                  <c:v>45594.575999999994</c:v>
                </c:pt>
                <c:pt idx="28">
                  <c:v>40453.169000000002</c:v>
                </c:pt>
                <c:pt idx="29">
                  <c:v>36180.324999999997</c:v>
                </c:pt>
                <c:pt idx="30">
                  <c:v>418278.07500000001</c:v>
                </c:pt>
                <c:pt idx="31">
                  <c:v>1636.2559999999999</c:v>
                </c:pt>
                <c:pt idx="32">
                  <c:v>38328.508000000002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10-BF47-9963-C25CFB7DC9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9262208"/>
        <c:axId val="189449920"/>
        <c:axId val="0"/>
      </c:bar3DChart>
      <c:catAx>
        <c:axId val="199262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en-US" b="1"/>
                  <a:t>PUERTOS</a:t>
                </a:r>
                <a:endParaRPr lang="en-US"/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189449920"/>
        <c:crosses val="autoZero"/>
        <c:auto val="1"/>
        <c:lblAlgn val="ctr"/>
        <c:lblOffset val="100"/>
        <c:noMultiLvlLbl val="0"/>
      </c:catAx>
      <c:valAx>
        <c:axId val="1894499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MILES DE DÓLARES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199262208"/>
        <c:crosses val="autoZero"/>
        <c:crossBetween val="between"/>
        <c:majorUnit val="1000000"/>
      </c:valAx>
    </c:plotArea>
    <c:plotVisOnly val="1"/>
    <c:dispBlanksAs val="gap"/>
    <c:showDLblsOverMax val="0"/>
  </c:chart>
  <c:spPr>
    <a:xfrm>
      <a:off x="0" y="0"/>
      <a:ext cx="0" cy="0"/>
    </a:xfrm>
    <a:prstGeom prst="rect">
      <a:avLst/>
    </a:prstGeom>
    <a:noFill/>
    <a:ln>
      <a:noFill/>
    </a:ln>
  </c:sp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3</xdr:row>
      <xdr:rowOff>38100</xdr:rowOff>
    </xdr:from>
    <xdr:to>
      <xdr:col>13</xdr:col>
      <xdr:colOff>628649</xdr:colOff>
      <xdr:row>31</xdr:row>
      <xdr:rowOff>152399</xdr:rowOff>
    </xdr:to>
    <xdr:graphicFrame macro="">
      <xdr:nvGraphicFramePr>
        <xdr:cNvPr id="4" name="2 Gráfic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19049</xdr:colOff>
      <xdr:row>3</xdr:row>
      <xdr:rowOff>66673</xdr:rowOff>
    </xdr:from>
    <xdr:to>
      <xdr:col>14</xdr:col>
      <xdr:colOff>552449</xdr:colOff>
      <xdr:row>31</xdr:row>
      <xdr:rowOff>133350</xdr:rowOff>
    </xdr:to>
    <xdr:graphicFrame macro="">
      <xdr:nvGraphicFramePr>
        <xdr:cNvPr id="4" name="6 Gráfic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19049</xdr:colOff>
      <xdr:row>1</xdr:row>
      <xdr:rowOff>38099</xdr:rowOff>
    </xdr:from>
    <xdr:to>
      <xdr:col>13</xdr:col>
      <xdr:colOff>676275</xdr:colOff>
      <xdr:row>26</xdr:row>
      <xdr:rowOff>85723</xdr:rowOff>
    </xdr:to>
    <xdr:graphicFrame macro="">
      <xdr:nvGraphicFramePr>
        <xdr:cNvPr id="4" name="2 Gráfico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796924</xdr:colOff>
      <xdr:row>2</xdr:row>
      <xdr:rowOff>120650</xdr:rowOff>
    </xdr:from>
    <xdr:to>
      <xdr:col>13</xdr:col>
      <xdr:colOff>501649</xdr:colOff>
      <xdr:row>25</xdr:row>
      <xdr:rowOff>44450</xdr:rowOff>
    </xdr:to>
    <xdr:graphicFrame macro="">
      <xdr:nvGraphicFramePr>
        <xdr:cNvPr id="4" name="1 Gráfic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38099</xdr:colOff>
      <xdr:row>1</xdr:row>
      <xdr:rowOff>158747</xdr:rowOff>
    </xdr:from>
    <xdr:to>
      <xdr:col>13</xdr:col>
      <xdr:colOff>638174</xdr:colOff>
      <xdr:row>24</xdr:row>
      <xdr:rowOff>34924</xdr:rowOff>
    </xdr:to>
    <xdr:graphicFrame macro="">
      <xdr:nvGraphicFramePr>
        <xdr:cNvPr id="4" name="2 Gráfico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669925</xdr:colOff>
      <xdr:row>1</xdr:row>
      <xdr:rowOff>180974</xdr:rowOff>
    </xdr:from>
    <xdr:to>
      <xdr:col>13</xdr:col>
      <xdr:colOff>517525</xdr:colOff>
      <xdr:row>26</xdr:row>
      <xdr:rowOff>76199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685800</xdr:colOff>
      <xdr:row>2</xdr:row>
      <xdr:rowOff>117474</xdr:rowOff>
    </xdr:from>
    <xdr:to>
      <xdr:col>16</xdr:col>
      <xdr:colOff>647699</xdr:colOff>
      <xdr:row>33</xdr:row>
      <xdr:rowOff>69848</xdr:rowOff>
    </xdr:to>
    <xdr:graphicFrame macro="">
      <xdr:nvGraphicFramePr>
        <xdr:cNvPr id="4" name="1 Gráfico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.16.152.85/Users/197711868/Documents/EXPORTACION%20POR%20PUERTOS/Datos%20exportaci&#243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 puertos CHI"/>
      <sheetName val="Expo Continentes"/>
      <sheetName val="Impo puertos CHI"/>
      <sheetName val="Hoja5"/>
      <sheetName val="Impo Continentes"/>
      <sheetName val="Hoja6"/>
    </sheetNames>
    <sheetDataSet>
      <sheetData sheetId="0">
        <row r="5">
          <cell r="N5">
            <v>1</v>
          </cell>
        </row>
        <row r="6">
          <cell r="N6">
            <v>16462.088</v>
          </cell>
          <cell r="O6">
            <v>24861.879000000001</v>
          </cell>
          <cell r="P6">
            <v>24797.759000000002</v>
          </cell>
          <cell r="Q6">
            <v>24416.213</v>
          </cell>
          <cell r="R6">
            <v>20932.946</v>
          </cell>
          <cell r="S6">
            <v>28373.165000000001</v>
          </cell>
          <cell r="T6">
            <v>18592.679</v>
          </cell>
          <cell r="U6">
            <v>35748.100000000006</v>
          </cell>
          <cell r="V6">
            <v>18716.983999999997</v>
          </cell>
          <cell r="W6">
            <v>16740.786</v>
          </cell>
          <cell r="X6">
            <v>30316.645000000004</v>
          </cell>
          <cell r="Y6">
            <v>22652.240000000002</v>
          </cell>
        </row>
        <row r="7">
          <cell r="N7">
            <v>100656.935</v>
          </cell>
          <cell r="O7">
            <v>61894.922999999995</v>
          </cell>
          <cell r="P7">
            <v>96312.767999999996</v>
          </cell>
          <cell r="Q7">
            <v>149188.065</v>
          </cell>
          <cell r="R7">
            <v>67622.462</v>
          </cell>
          <cell r="S7">
            <v>130599.171</v>
          </cell>
          <cell r="T7">
            <v>119093.246</v>
          </cell>
          <cell r="U7">
            <v>119720.804</v>
          </cell>
          <cell r="V7">
            <v>83448.445999999996</v>
          </cell>
          <cell r="W7">
            <v>106376.318</v>
          </cell>
          <cell r="X7">
            <v>92679.670000000013</v>
          </cell>
          <cell r="Y7">
            <v>71158.523000000001</v>
          </cell>
        </row>
        <row r="8">
          <cell r="N8">
            <v>7167.6610000000001</v>
          </cell>
          <cell r="O8">
            <v>6476.8990000000003</v>
          </cell>
          <cell r="P8">
            <v>9444.5360000000001</v>
          </cell>
          <cell r="Q8">
            <v>11038.543</v>
          </cell>
          <cell r="R8">
            <v>6856.8429999999998</v>
          </cell>
          <cell r="S8">
            <v>6198.866</v>
          </cell>
          <cell r="T8">
            <v>4892.2460000000001</v>
          </cell>
          <cell r="U8">
            <v>11695.355</v>
          </cell>
          <cell r="V8">
            <v>7148.5709999999999</v>
          </cell>
          <cell r="W8">
            <v>10985.31</v>
          </cell>
          <cell r="X8">
            <v>5144.8869999999997</v>
          </cell>
          <cell r="Y8">
            <v>9324.8689999999988</v>
          </cell>
        </row>
        <row r="9">
          <cell r="N9">
            <v>320789.93800000002</v>
          </cell>
          <cell r="O9">
            <v>312837.071</v>
          </cell>
          <cell r="P9">
            <v>212204.55</v>
          </cell>
          <cell r="Q9">
            <v>280497.337</v>
          </cell>
          <cell r="R9">
            <v>377006.34600000002</v>
          </cell>
          <cell r="S9">
            <v>432252.79800000001</v>
          </cell>
          <cell r="T9">
            <v>341887.886</v>
          </cell>
          <cell r="U9">
            <v>618201.59</v>
          </cell>
          <cell r="V9">
            <v>152898.34599999999</v>
          </cell>
          <cell r="W9">
            <v>218137.21599999999</v>
          </cell>
          <cell r="X9">
            <v>496261.39799999999</v>
          </cell>
          <cell r="Y9">
            <v>347237.02799999999</v>
          </cell>
        </row>
        <row r="10">
          <cell r="N10">
            <v>49748.89</v>
          </cell>
          <cell r="O10">
            <v>29569.471999999998</v>
          </cell>
          <cell r="P10">
            <v>72919.178999999989</v>
          </cell>
          <cell r="Q10">
            <v>58425.729999999996</v>
          </cell>
          <cell r="R10">
            <v>34427.856</v>
          </cell>
          <cell r="S10">
            <v>48602.682000000001</v>
          </cell>
          <cell r="T10">
            <v>36898.17</v>
          </cell>
          <cell r="U10">
            <v>84205.52900000001</v>
          </cell>
          <cell r="V10">
            <v>65138.267999999996</v>
          </cell>
          <cell r="W10">
            <v>57756.698999999993</v>
          </cell>
          <cell r="X10">
            <v>49588.690999999999</v>
          </cell>
          <cell r="Y10">
            <v>144548.046</v>
          </cell>
        </row>
        <row r="11">
          <cell r="N11">
            <v>152105.035</v>
          </cell>
          <cell r="O11">
            <v>140260.09599999999</v>
          </cell>
          <cell r="P11">
            <v>108007.421</v>
          </cell>
          <cell r="Q11">
            <v>175171.09</v>
          </cell>
          <cell r="R11">
            <v>186677.98800000001</v>
          </cell>
          <cell r="S11">
            <v>184328.48199999999</v>
          </cell>
          <cell r="T11">
            <v>138678.65900000001</v>
          </cell>
          <cell r="U11">
            <v>244849.951</v>
          </cell>
          <cell r="V11">
            <v>195874.71799999999</v>
          </cell>
          <cell r="W11">
            <v>103926.306</v>
          </cell>
          <cell r="X11">
            <v>203528.34599999999</v>
          </cell>
          <cell r="Y11">
            <v>204066.552</v>
          </cell>
        </row>
        <row r="12">
          <cell r="N12">
            <v>80.082999999999998</v>
          </cell>
          <cell r="O12">
            <v>39.880000000000003</v>
          </cell>
          <cell r="P12">
            <v>112.879</v>
          </cell>
          <cell r="Q12">
            <v>46.506</v>
          </cell>
          <cell r="R12">
            <v>48042.256999999998</v>
          </cell>
          <cell r="S12">
            <v>74608.577999999994</v>
          </cell>
          <cell r="T12">
            <v>144384.76199999999</v>
          </cell>
          <cell r="U12">
            <v>214438.41100000002</v>
          </cell>
          <cell r="V12">
            <v>44599.618000000002</v>
          </cell>
          <cell r="W12">
            <v>178026.389</v>
          </cell>
          <cell r="X12">
            <v>127795.24</v>
          </cell>
          <cell r="Y12">
            <v>60368.181000000004</v>
          </cell>
        </row>
        <row r="13">
          <cell r="N13">
            <v>861644.9580000001</v>
          </cell>
          <cell r="O13">
            <v>701359.69099999999</v>
          </cell>
          <cell r="P13">
            <v>893186.35</v>
          </cell>
          <cell r="Q13">
            <v>1261876.7509999999</v>
          </cell>
          <cell r="R13">
            <v>1103461.7619999999</v>
          </cell>
          <cell r="S13">
            <v>1243688.098</v>
          </cell>
          <cell r="T13">
            <v>1549931.4129999999</v>
          </cell>
          <cell r="U13">
            <v>1627806.4019999998</v>
          </cell>
          <cell r="V13">
            <v>1588122.382</v>
          </cell>
          <cell r="W13">
            <v>1066004.344</v>
          </cell>
          <cell r="X13">
            <v>1277283.4939999999</v>
          </cell>
          <cell r="Y13">
            <v>1500120.9739999999</v>
          </cell>
        </row>
        <row r="14">
          <cell r="N14">
            <v>572982.37800000003</v>
          </cell>
          <cell r="O14">
            <v>384909.321</v>
          </cell>
          <cell r="P14">
            <v>784602.58700000006</v>
          </cell>
          <cell r="Q14">
            <v>643690.62399999995</v>
          </cell>
          <cell r="R14">
            <v>384941.44699999999</v>
          </cell>
          <cell r="S14">
            <v>329447.26</v>
          </cell>
          <cell r="T14">
            <v>328640.42200000002</v>
          </cell>
          <cell r="U14">
            <v>413844.598</v>
          </cell>
          <cell r="V14">
            <v>363303.29300000001</v>
          </cell>
          <cell r="W14">
            <v>271224.842</v>
          </cell>
          <cell r="X14">
            <v>428055.61</v>
          </cell>
          <cell r="Y14">
            <v>639380.63100000005</v>
          </cell>
        </row>
        <row r="15">
          <cell r="N15">
            <v>909496.82700000005</v>
          </cell>
          <cell r="O15">
            <v>296116.90999999997</v>
          </cell>
          <cell r="P15">
            <v>707928.21100000001</v>
          </cell>
          <cell r="Q15">
            <v>668933.978</v>
          </cell>
          <cell r="R15">
            <v>704969.08900000004</v>
          </cell>
          <cell r="S15">
            <v>291792.73499999999</v>
          </cell>
          <cell r="T15">
            <v>1199580.2820000001</v>
          </cell>
          <cell r="U15">
            <v>655799.75600000005</v>
          </cell>
          <cell r="V15">
            <v>429021.777</v>
          </cell>
          <cell r="W15">
            <v>675129.52599999995</v>
          </cell>
          <cell r="X15">
            <v>676989.61400000006</v>
          </cell>
          <cell r="Y15">
            <v>435752.71400000004</v>
          </cell>
        </row>
        <row r="16">
          <cell r="R16">
            <v>20.966000000000001</v>
          </cell>
          <cell r="T16">
            <v>1.5820000000000001</v>
          </cell>
          <cell r="U16">
            <v>29919.370999999999</v>
          </cell>
          <cell r="V16">
            <v>1.1160000000000001</v>
          </cell>
          <cell r="X16">
            <v>27745.113000000001</v>
          </cell>
          <cell r="Y16">
            <v>4.8239999999999998</v>
          </cell>
        </row>
        <row r="17">
          <cell r="N17">
            <v>182777.323</v>
          </cell>
          <cell r="O17">
            <v>157634.31400000001</v>
          </cell>
          <cell r="P17">
            <v>268699.10499999998</v>
          </cell>
          <cell r="Q17">
            <v>314943.04000000004</v>
          </cell>
          <cell r="R17">
            <v>188885.296</v>
          </cell>
          <cell r="S17">
            <v>212778.82199999999</v>
          </cell>
          <cell r="T17">
            <v>317806.37599999999</v>
          </cell>
          <cell r="U17">
            <v>265505.38299999997</v>
          </cell>
          <cell r="V17">
            <v>252086.42300000001</v>
          </cell>
          <cell r="W17">
            <v>122387.829</v>
          </cell>
          <cell r="X17">
            <v>395049.20699999999</v>
          </cell>
          <cell r="Y17">
            <v>266710.51</v>
          </cell>
        </row>
        <row r="18">
          <cell r="N18">
            <v>73229.927000000011</v>
          </cell>
          <cell r="O18">
            <v>21.007000000000001</v>
          </cell>
          <cell r="P18">
            <v>87908.766999999993</v>
          </cell>
          <cell r="Q18">
            <v>92278.176000000007</v>
          </cell>
          <cell r="R18">
            <v>85187.955999999991</v>
          </cell>
          <cell r="S18">
            <v>106605.512</v>
          </cell>
          <cell r="T18">
            <v>162163.715</v>
          </cell>
          <cell r="U18">
            <v>63344.712</v>
          </cell>
          <cell r="V18">
            <v>143084.31599999999</v>
          </cell>
          <cell r="W18">
            <v>81387.434999999998</v>
          </cell>
          <cell r="X18">
            <v>74171.637000000002</v>
          </cell>
          <cell r="Y18">
            <v>57216.434000000001</v>
          </cell>
        </row>
        <row r="19">
          <cell r="N19">
            <v>78251.069999999992</v>
          </cell>
          <cell r="O19">
            <v>87818.114000000001</v>
          </cell>
          <cell r="P19">
            <v>37474.642999999996</v>
          </cell>
          <cell r="Q19">
            <v>79124.504000000001</v>
          </cell>
          <cell r="R19">
            <v>130886.022</v>
          </cell>
          <cell r="S19">
            <v>28601.245999999999</v>
          </cell>
          <cell r="T19">
            <v>19686.494999999999</v>
          </cell>
          <cell r="U19">
            <v>55910.713000000003</v>
          </cell>
          <cell r="V19">
            <v>39348.671999999999</v>
          </cell>
          <cell r="W19">
            <v>86637.464000000007</v>
          </cell>
          <cell r="X19">
            <v>26443.922000000002</v>
          </cell>
          <cell r="Y19">
            <v>30478.619000000002</v>
          </cell>
        </row>
        <row r="20">
          <cell r="N20">
            <v>26868.205000000002</v>
          </cell>
          <cell r="O20">
            <v>23667.774000000001</v>
          </cell>
          <cell r="P20">
            <v>31256.131000000001</v>
          </cell>
          <cell r="Q20">
            <v>19853.561000000002</v>
          </cell>
          <cell r="R20">
            <v>20913.181</v>
          </cell>
          <cell r="S20">
            <v>46471.440999999999</v>
          </cell>
          <cell r="T20">
            <v>36446.588000000003</v>
          </cell>
          <cell r="U20">
            <v>35387.855000000003</v>
          </cell>
          <cell r="V20">
            <v>53076.001999999993</v>
          </cell>
          <cell r="W20">
            <v>37316.758000000002</v>
          </cell>
          <cell r="X20">
            <v>12064.798999999999</v>
          </cell>
          <cell r="Y20">
            <v>35289.039000000004</v>
          </cell>
        </row>
        <row r="21">
          <cell r="N21">
            <v>251866.89300000001</v>
          </cell>
          <cell r="O21">
            <v>169593.75399999999</v>
          </cell>
          <cell r="P21">
            <v>241995.272</v>
          </cell>
          <cell r="Q21">
            <v>301984.43800000002</v>
          </cell>
          <cell r="R21">
            <v>228168.861</v>
          </cell>
          <cell r="S21">
            <v>281292.75099999999</v>
          </cell>
          <cell r="T21">
            <v>287686.20400000003</v>
          </cell>
          <cell r="U21">
            <v>235983.30600000001</v>
          </cell>
          <cell r="V21">
            <v>311397.95299999998</v>
          </cell>
          <cell r="W21">
            <v>246062.394</v>
          </cell>
          <cell r="X21">
            <v>169344.337</v>
          </cell>
          <cell r="Y21">
            <v>271267.033</v>
          </cell>
        </row>
        <row r="22">
          <cell r="N22">
            <v>424890.05900000001</v>
          </cell>
          <cell r="O22">
            <v>167825.76799999998</v>
          </cell>
          <cell r="P22">
            <v>269537.24600000004</v>
          </cell>
          <cell r="Q22">
            <v>289463.299</v>
          </cell>
          <cell r="R22">
            <v>348860.98800000001</v>
          </cell>
          <cell r="S22">
            <v>301673.77799999999</v>
          </cell>
          <cell r="T22">
            <v>546377.772</v>
          </cell>
          <cell r="U22">
            <v>424812.86799999996</v>
          </cell>
          <cell r="V22">
            <v>167319.611</v>
          </cell>
          <cell r="W22">
            <v>229583.85699999999</v>
          </cell>
          <cell r="X22">
            <v>196300.24899999998</v>
          </cell>
          <cell r="Y22">
            <v>274878.41100000002</v>
          </cell>
        </row>
        <row r="23">
          <cell r="N23">
            <v>38.948</v>
          </cell>
          <cell r="O23">
            <v>7403.2370000000001</v>
          </cell>
          <cell r="P23">
            <v>7961.2329999999993</v>
          </cell>
          <cell r="Q23">
            <v>222.44200000000001</v>
          </cell>
          <cell r="R23">
            <v>14248.822</v>
          </cell>
          <cell r="S23">
            <v>407.822</v>
          </cell>
          <cell r="T23">
            <v>17883.894</v>
          </cell>
          <cell r="U23">
            <v>294.68399999999997</v>
          </cell>
          <cell r="V23">
            <v>2752.0990000000002</v>
          </cell>
          <cell r="W23">
            <v>6997.8049999999994</v>
          </cell>
          <cell r="X23">
            <v>1075.2919999999999</v>
          </cell>
          <cell r="Y23">
            <v>64.997</v>
          </cell>
        </row>
        <row r="24">
          <cell r="N24">
            <v>814910.3</v>
          </cell>
          <cell r="O24">
            <v>581851.71100000001</v>
          </cell>
          <cell r="P24">
            <v>691105.87899999996</v>
          </cell>
          <cell r="Q24">
            <v>633491.0340000001</v>
          </cell>
          <cell r="R24">
            <v>405629.10800000001</v>
          </cell>
          <cell r="S24">
            <v>470820.68700000003</v>
          </cell>
          <cell r="T24">
            <v>412948.33499999996</v>
          </cell>
          <cell r="U24">
            <v>465174.93700000003</v>
          </cell>
          <cell r="V24">
            <v>395567.28399999999</v>
          </cell>
          <cell r="W24">
            <v>419898.99200000003</v>
          </cell>
          <cell r="X24">
            <v>385729.47599999997</v>
          </cell>
          <cell r="Y24">
            <v>588145.29200000002</v>
          </cell>
        </row>
        <row r="25">
          <cell r="N25">
            <v>1579900.2660000001</v>
          </cell>
          <cell r="O25">
            <v>1263454.7819999999</v>
          </cell>
          <cell r="P25">
            <v>1193024.791</v>
          </cell>
          <cell r="Q25">
            <v>1162647.4669999999</v>
          </cell>
          <cell r="R25">
            <v>1068846.2640000002</v>
          </cell>
          <cell r="S25">
            <v>1333765.9860000003</v>
          </cell>
          <cell r="T25">
            <v>1075466.673</v>
          </cell>
          <cell r="U25">
            <v>1269682.466</v>
          </cell>
          <cell r="V25">
            <v>1249791.409</v>
          </cell>
          <cell r="W25">
            <v>1311909.9339999999</v>
          </cell>
          <cell r="X25">
            <v>1371929.5220000001</v>
          </cell>
          <cell r="Y25">
            <v>1757497.0760000001</v>
          </cell>
        </row>
        <row r="26">
          <cell r="P26">
            <v>5.7670000000000003</v>
          </cell>
          <cell r="R26">
            <v>6.07</v>
          </cell>
          <cell r="S26">
            <v>522.673</v>
          </cell>
          <cell r="U26">
            <v>9.202</v>
          </cell>
          <cell r="V26">
            <v>36.655999999999999</v>
          </cell>
          <cell r="W26">
            <v>271.91499999999996</v>
          </cell>
          <cell r="X26">
            <v>7.4589999999999996</v>
          </cell>
          <cell r="Y26">
            <v>18.960999999999999</v>
          </cell>
        </row>
        <row r="27">
          <cell r="N27">
            <v>279483.12400000001</v>
          </cell>
          <cell r="O27">
            <v>217088.459</v>
          </cell>
          <cell r="P27">
            <v>147391.58000000002</v>
          </cell>
          <cell r="Q27">
            <v>241489.25699999998</v>
          </cell>
          <cell r="R27">
            <v>101229.128</v>
          </cell>
          <cell r="S27">
            <v>170421.37900000002</v>
          </cell>
          <cell r="T27">
            <v>198479.31999999998</v>
          </cell>
          <cell r="U27">
            <v>182462.28700000001</v>
          </cell>
          <cell r="V27">
            <v>162414.05799999999</v>
          </cell>
          <cell r="W27">
            <v>175045.72099999999</v>
          </cell>
          <cell r="X27">
            <v>167639.11900000001</v>
          </cell>
          <cell r="Y27">
            <v>183983.63800000001</v>
          </cell>
        </row>
        <row r="28">
          <cell r="N28">
            <v>80.138000000000005</v>
          </cell>
          <cell r="O28">
            <v>19961.775999999998</v>
          </cell>
          <cell r="P28">
            <v>10289.678</v>
          </cell>
          <cell r="Q28">
            <v>8285.4249999999993</v>
          </cell>
          <cell r="R28">
            <v>13986.424999999999</v>
          </cell>
          <cell r="S28">
            <v>15609.142</v>
          </cell>
          <cell r="T28">
            <v>7747.4490000000005</v>
          </cell>
          <cell r="U28">
            <v>22060.305</v>
          </cell>
          <cell r="V28">
            <v>12066.457999999999</v>
          </cell>
          <cell r="W28">
            <v>17979.207000000002</v>
          </cell>
          <cell r="X28">
            <v>29571.018</v>
          </cell>
          <cell r="Y28">
            <v>17444.536</v>
          </cell>
        </row>
        <row r="29">
          <cell r="N29">
            <v>208647.152</v>
          </cell>
          <cell r="O29">
            <v>222196.92899999997</v>
          </cell>
          <cell r="P29">
            <v>252647.06499999997</v>
          </cell>
          <cell r="Q29">
            <v>240780.753</v>
          </cell>
          <cell r="R29">
            <v>248493.49299999999</v>
          </cell>
          <cell r="S29">
            <v>227339.63500000001</v>
          </cell>
          <cell r="T29">
            <v>223340.46900000001</v>
          </cell>
          <cell r="U29">
            <v>280786.88600000006</v>
          </cell>
          <cell r="V29">
            <v>259341.86600000004</v>
          </cell>
          <cell r="W29">
            <v>285491.09400000004</v>
          </cell>
          <cell r="X29">
            <v>326655.05399999995</v>
          </cell>
          <cell r="Y29">
            <v>334546.647</v>
          </cell>
        </row>
        <row r="30">
          <cell r="N30">
            <v>342024.08299999993</v>
          </cell>
          <cell r="O30">
            <v>254675.495</v>
          </cell>
          <cell r="P30">
            <v>370856.47099999996</v>
          </cell>
          <cell r="Q30">
            <v>389288.15700000001</v>
          </cell>
          <cell r="R30">
            <v>384051.69099999993</v>
          </cell>
          <cell r="S30">
            <v>304093.32500000001</v>
          </cell>
          <cell r="T30">
            <v>387061.652</v>
          </cell>
          <cell r="U30">
            <v>427932.40700000001</v>
          </cell>
          <cell r="V30">
            <v>365612.24500000005</v>
          </cell>
          <cell r="W30">
            <v>432429.87700000009</v>
          </cell>
          <cell r="X30">
            <v>508658.34299999999</v>
          </cell>
          <cell r="Y30">
            <v>447267.48300000001</v>
          </cell>
        </row>
        <row r="31">
          <cell r="N31">
            <v>6488.54</v>
          </cell>
          <cell r="O31">
            <v>6112.0909999999994</v>
          </cell>
          <cell r="P31">
            <v>39.880000000000003</v>
          </cell>
          <cell r="Q31">
            <v>10414.291999999999</v>
          </cell>
          <cell r="R31">
            <v>3600.0530000000003</v>
          </cell>
          <cell r="S31">
            <v>6224.366</v>
          </cell>
          <cell r="T31">
            <v>8731.1669999999995</v>
          </cell>
          <cell r="U31">
            <v>3025.2950000000001</v>
          </cell>
          <cell r="V31">
            <v>2562.4929999999999</v>
          </cell>
          <cell r="W31">
            <v>11.148</v>
          </cell>
          <cell r="X31">
            <v>12090.593999999999</v>
          </cell>
          <cell r="Y31">
            <v>6567.6229999999996</v>
          </cell>
        </row>
        <row r="32">
          <cell r="O32">
            <v>3.5539999999999998</v>
          </cell>
          <cell r="P32">
            <v>36.122999999999998</v>
          </cell>
          <cell r="Q32">
            <v>11587.195</v>
          </cell>
          <cell r="R32">
            <v>7063.5680000000002</v>
          </cell>
          <cell r="S32">
            <v>298.66699999999997</v>
          </cell>
          <cell r="T32">
            <v>6408.7940000000008</v>
          </cell>
          <cell r="U32">
            <v>5958.8459999999995</v>
          </cell>
          <cell r="V32">
            <v>3042.893</v>
          </cell>
          <cell r="W32">
            <v>5880.7660000000005</v>
          </cell>
          <cell r="X32">
            <v>43.295999999999999</v>
          </cell>
          <cell r="Y32">
            <v>3339.9169999999999</v>
          </cell>
        </row>
        <row r="33">
          <cell r="N33">
            <v>12.241</v>
          </cell>
          <cell r="O33">
            <v>7524.1040000000003</v>
          </cell>
          <cell r="P33">
            <v>5.7050000000000001</v>
          </cell>
          <cell r="Q33">
            <v>4356.7129999999997</v>
          </cell>
          <cell r="R33">
            <v>10320.68</v>
          </cell>
          <cell r="S33">
            <v>7309.0749999999998</v>
          </cell>
          <cell r="T33">
            <v>3314.364</v>
          </cell>
          <cell r="U33">
            <v>6578.8689999999997</v>
          </cell>
          <cell r="V33">
            <v>3.65</v>
          </cell>
          <cell r="W33">
            <v>3359.328</v>
          </cell>
          <cell r="X33">
            <v>11.128</v>
          </cell>
          <cell r="Y33">
            <v>2798.7190000000001</v>
          </cell>
        </row>
        <row r="34">
          <cell r="O34">
            <v>7626.9260000000004</v>
          </cell>
          <cell r="Q34">
            <v>31.4</v>
          </cell>
          <cell r="R34">
            <v>8434.0390000000007</v>
          </cell>
          <cell r="V34">
            <v>11234.901</v>
          </cell>
          <cell r="X34">
            <v>13125.903</v>
          </cell>
        </row>
        <row r="35">
          <cell r="N35">
            <v>871.57600000000002</v>
          </cell>
          <cell r="O35">
            <v>964.76100000000008</v>
          </cell>
          <cell r="P35">
            <v>482.94299999999998</v>
          </cell>
          <cell r="Q35">
            <v>20433.136000000002</v>
          </cell>
          <cell r="R35">
            <v>475.952</v>
          </cell>
          <cell r="S35">
            <v>156.98099999999999</v>
          </cell>
          <cell r="T35">
            <v>210.02200000000002</v>
          </cell>
          <cell r="U35">
            <v>21.297999999999998</v>
          </cell>
          <cell r="V35">
            <v>21.373999999999999</v>
          </cell>
          <cell r="W35">
            <v>355.65300000000002</v>
          </cell>
          <cell r="X35">
            <v>6065.0559999999996</v>
          </cell>
          <cell r="Y35">
            <v>6121.5730000000003</v>
          </cell>
        </row>
        <row r="36">
          <cell r="N36">
            <v>28939.306</v>
          </cell>
          <cell r="O36">
            <v>24308.918000000001</v>
          </cell>
          <cell r="P36">
            <v>38338.377</v>
          </cell>
          <cell r="Q36">
            <v>26673.512999999999</v>
          </cell>
          <cell r="R36">
            <v>34691.783000000003</v>
          </cell>
          <cell r="S36">
            <v>27789.399000000001</v>
          </cell>
          <cell r="T36">
            <v>16187.15</v>
          </cell>
          <cell r="U36">
            <v>16692.225999999999</v>
          </cell>
          <cell r="V36">
            <v>32950.652000000002</v>
          </cell>
          <cell r="W36">
            <v>29267.329000000002</v>
          </cell>
          <cell r="X36">
            <v>90794.323000000004</v>
          </cell>
          <cell r="Y36">
            <v>51645.099000000002</v>
          </cell>
        </row>
        <row r="37">
          <cell r="X37">
            <v>194.59</v>
          </cell>
          <cell r="Y37">
            <v>1441.6659999999999</v>
          </cell>
        </row>
        <row r="38">
          <cell r="N38">
            <v>12826.62</v>
          </cell>
          <cell r="O38">
            <v>3986.5929999999998</v>
          </cell>
          <cell r="Q38">
            <v>12432.516</v>
          </cell>
          <cell r="T38">
            <v>400</v>
          </cell>
          <cell r="U38">
            <v>742</v>
          </cell>
          <cell r="W38">
            <v>1440.779</v>
          </cell>
          <cell r="X38">
            <v>6500</v>
          </cell>
        </row>
      </sheetData>
      <sheetData sheetId="1">
        <row r="5">
          <cell r="L5">
            <v>321.74700000000001</v>
          </cell>
        </row>
      </sheetData>
      <sheetData sheetId="2">
        <row r="6">
          <cell r="K6" t="str">
            <v>Arica</v>
          </cell>
        </row>
      </sheetData>
      <sheetData sheetId="3" refreshError="1"/>
      <sheetData sheetId="4"/>
      <sheetData sheetId="5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edro Rojas Figueroa" refreshedDate="44313.516442361113" createdVersion="4" refreshedVersion="4" minRefreshableVersion="3" recordCount="749" xr:uid="{00000000-000A-0000-FFFF-FFFF00000000}">
  <cacheSource type="worksheet">
    <worksheetSource ref="A1:G750" sheet="CALCULOS"/>
  </cacheSource>
  <cacheFields count="7">
    <cacheField name="NMPuerto" numFmtId="0">
      <sharedItems count="35">
        <s v="ANTOFAGASTA"/>
        <s v="ARICA"/>
        <s v="CABO NEGRO"/>
        <s v="CALBUCO"/>
        <s v="CALDERA"/>
        <s v="CALETA COLOSO"/>
        <s v="CHACABUCO / PUERTO AYSÉN"/>
        <s v="CHAÑARAL / BARQUITO"/>
        <s v="Compra y Venta Naves"/>
        <s v="COQUIMBO"/>
        <s v="CORONEL"/>
        <s v="CORRAL"/>
        <s v="GREGORIO"/>
        <s v="GUAYACÁN"/>
        <s v="HUASCO / GUACOLDA"/>
        <s v="IQUIQUE"/>
        <s v="LIRQUÉN"/>
        <s v="LOS VILOS"/>
        <s v="MEJILLONES"/>
        <s v="MICHILLA"/>
        <s v="NATALES"/>
        <s v="PATACHE"/>
        <s v="PATILLOS"/>
        <s v="PENCO"/>
        <s v="PUERTO ANGAMOS"/>
        <s v="PUERTO MONTT"/>
        <s v="PUERTO WILLIAMS"/>
        <s v="PUNTA ARENAS"/>
        <s v="QUINTERO"/>
        <s v="SAN ANTONIO"/>
        <s v="SAN VICENTE"/>
        <s v="TALCAHUANO"/>
        <s v="TOCOPILLA"/>
        <s v="VALPARAÍSO"/>
        <s v="VENTANAS"/>
      </sharedItems>
    </cacheField>
    <cacheField name="NMTPCarga" numFmtId="0">
      <sharedItems count="4">
        <s v="FRIGORIZADOS"/>
        <s v="GENERAL"/>
        <s v="GRANEL LÍQUIDO o GASEOSO"/>
        <s v="GRANEL SÓLIDO"/>
      </sharedItems>
    </cacheField>
    <cacheField name="MES" numFmtId="0">
      <sharedItems containsSemiMixedTypes="0" containsString="0" containsNumber="1" containsInteger="1" minValue="1" maxValue="12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Ton" numFmtId="0">
      <sharedItems containsSemiMixedTypes="0" containsString="0" containsNumber="1" containsInteger="1" minValue="1" maxValue="1115394970"/>
    </cacheField>
    <cacheField name="Fob" numFmtId="0">
      <sharedItems containsSemiMixedTypes="0" containsString="0" containsNumber="1" containsInteger="1" minValue="229" maxValue="1100093695"/>
    </cacheField>
    <cacheField name="Flete" numFmtId="0">
      <sharedItems containsSemiMixedTypes="0" containsString="0" containsNumber="1" minValue="0" maxValue="45360015.899999999"/>
    </cacheField>
    <cacheField name="Seguro" numFmtId="0">
      <sharedItems containsSemiMixedTypes="0" containsString="0" containsNumber="1" minValue="0" maxValue="207887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edro Rojas Figueroa" refreshedDate="44314.642301504631" createdVersion="4" refreshedVersion="4" minRefreshableVersion="3" recordCount="147" xr:uid="{00000000-000A-0000-FFFF-FFFF01000000}">
  <cacheSource type="worksheet">
    <worksheetSource ref="A1:D148" sheet="calculos continente"/>
  </cacheSource>
  <cacheFields count="4">
    <cacheField name="GLOSA" numFmtId="0">
      <sharedItems count="35">
        <s v="ANTOFAGASTA"/>
        <s v="ARICA"/>
        <s v="CABO NEGRO"/>
        <s v="CALBUCO"/>
        <s v="CALDERA"/>
        <s v="CALETA COLOSO"/>
        <s v="CHACABUCO/PTO.AYSEN"/>
        <s v="CHANARAL/BARQUITO"/>
        <s v="COMPRA Y VENTA DE NAVES"/>
        <s v="COQUIMBO"/>
        <s v="CORONEL"/>
        <s v="CORRAL"/>
        <s v="GREGORIO"/>
        <s v="GUAYACAN"/>
        <s v="HUASCO/GUACOLDA"/>
        <s v="IQUIQUE"/>
        <s v="LIRQUEN"/>
        <s v="LOS VILOS"/>
        <s v="MEJILLONES"/>
        <s v="MICHILLA"/>
        <s v="NATALES"/>
        <s v="PATACHE"/>
        <s v="PATILLOS"/>
        <s v="PENCO"/>
        <s v="PUERTO ANGAMOS"/>
        <s v="PUERTO MONTT"/>
        <s v="PUERTO WILLIAMS"/>
        <s v="PUNTA ARENAS"/>
        <s v="QUINTERO"/>
        <s v="SAN ANTONIO"/>
        <s v="SAN VICENTE"/>
        <s v="TALCAHUANO"/>
        <s v="TOCOPILLA"/>
        <s v="VALPARAISO"/>
        <s v="VENTANAS"/>
      </sharedItems>
    </cacheField>
    <cacheField name="GLZonaGeografica" numFmtId="0">
      <sharedItems count="7">
        <s v="Africa"/>
        <s v="América Central"/>
        <s v="América del Norte"/>
        <s v="América del Sur"/>
        <s v="Asia"/>
        <s v="Europa"/>
        <s v="Oceania"/>
      </sharedItems>
    </cacheField>
    <cacheField name="Ton" numFmtId="0">
      <sharedItems containsSemiMixedTypes="0" containsString="0" containsNumber="1" containsInteger="1" minValue="0" maxValue="7576330460"/>
    </cacheField>
    <cacheField name="Fob" numFmtId="0">
      <sharedItems containsSemiMixedTypes="0" containsString="0" containsNumber="1" containsInteger="1" minValue="17" maxValue="631432185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49">
  <r>
    <x v="0"/>
    <x v="0"/>
    <x v="0"/>
    <n v="99840"/>
    <n v="73738"/>
    <n v="12662"/>
    <n v="0"/>
  </r>
  <r>
    <x v="0"/>
    <x v="1"/>
    <x v="0"/>
    <n v="90707255"/>
    <n v="538345543"/>
    <n v="3858594"/>
    <n v="191412.9"/>
  </r>
  <r>
    <x v="0"/>
    <x v="1"/>
    <x v="1"/>
    <n v="40786912"/>
    <n v="230265693"/>
    <n v="1292118"/>
    <n v="93927.9"/>
  </r>
  <r>
    <x v="0"/>
    <x v="1"/>
    <x v="2"/>
    <n v="88962158"/>
    <n v="510721704"/>
    <n v="3963625.4"/>
    <n v="198328.6"/>
  </r>
  <r>
    <x v="0"/>
    <x v="1"/>
    <x v="3"/>
    <n v="65484798"/>
    <n v="341080859"/>
    <n v="2852670.8"/>
    <n v="179047.8"/>
  </r>
  <r>
    <x v="0"/>
    <x v="1"/>
    <x v="4"/>
    <n v="54614423"/>
    <n v="269386047"/>
    <n v="2148420.5"/>
    <n v="73006.2"/>
  </r>
  <r>
    <x v="0"/>
    <x v="1"/>
    <x v="5"/>
    <n v="55892046"/>
    <n v="286012909"/>
    <n v="2836754.4"/>
    <n v="222222.8"/>
  </r>
  <r>
    <x v="0"/>
    <x v="1"/>
    <x v="6"/>
    <n v="11483055"/>
    <n v="34462734"/>
    <n v="419485"/>
    <n v="13119"/>
  </r>
  <r>
    <x v="0"/>
    <x v="1"/>
    <x v="7"/>
    <n v="24632493"/>
    <n v="145188154"/>
    <n v="664280"/>
    <n v="58731"/>
  </r>
  <r>
    <x v="0"/>
    <x v="1"/>
    <x v="8"/>
    <n v="18745764"/>
    <n v="92948063"/>
    <n v="593605"/>
    <n v="26593"/>
  </r>
  <r>
    <x v="0"/>
    <x v="1"/>
    <x v="9"/>
    <n v="2642980"/>
    <n v="7385594"/>
    <n v="96981"/>
    <n v="2282"/>
  </r>
  <r>
    <x v="0"/>
    <x v="1"/>
    <x v="10"/>
    <n v="39184211"/>
    <n v="262393231"/>
    <n v="1109370.2"/>
    <n v="88200.4"/>
  </r>
  <r>
    <x v="0"/>
    <x v="1"/>
    <x v="11"/>
    <n v="35538103"/>
    <n v="229217196"/>
    <n v="1527289.2"/>
    <n v="79310.2"/>
  </r>
  <r>
    <x v="0"/>
    <x v="2"/>
    <x v="0"/>
    <n v="5210"/>
    <n v="12071"/>
    <n v="0"/>
    <n v="0"/>
  </r>
  <r>
    <x v="0"/>
    <x v="2"/>
    <x v="1"/>
    <n v="34379"/>
    <n v="46729"/>
    <n v="0"/>
    <n v="0"/>
  </r>
  <r>
    <x v="0"/>
    <x v="2"/>
    <x v="2"/>
    <n v="106471"/>
    <n v="79573"/>
    <n v="0"/>
    <n v="0"/>
  </r>
  <r>
    <x v="0"/>
    <x v="2"/>
    <x v="3"/>
    <n v="48534"/>
    <n v="40536"/>
    <n v="0"/>
    <n v="0"/>
  </r>
  <r>
    <x v="0"/>
    <x v="3"/>
    <x v="0"/>
    <n v="89074800"/>
    <n v="116878860"/>
    <n v="2543232"/>
    <n v="10271"/>
  </r>
  <r>
    <x v="0"/>
    <x v="3"/>
    <x v="1"/>
    <n v="33062210"/>
    <n v="43030590"/>
    <n v="917022"/>
    <n v="4032"/>
  </r>
  <r>
    <x v="0"/>
    <x v="3"/>
    <x v="2"/>
    <n v="77446030"/>
    <n v="98020740"/>
    <n v="2510637"/>
    <n v="11950"/>
  </r>
  <r>
    <x v="0"/>
    <x v="3"/>
    <x v="3"/>
    <n v="45041130"/>
    <n v="48299800"/>
    <n v="963805"/>
    <n v="3237"/>
  </r>
  <r>
    <x v="0"/>
    <x v="3"/>
    <x v="4"/>
    <n v="55936090"/>
    <n v="56153866"/>
    <n v="2095714"/>
    <n v="8847"/>
  </r>
  <r>
    <x v="0"/>
    <x v="3"/>
    <x v="5"/>
    <n v="89538780"/>
    <n v="100289239"/>
    <n v="2067975"/>
    <n v="12446"/>
  </r>
  <r>
    <x v="0"/>
    <x v="3"/>
    <x v="6"/>
    <n v="66253860"/>
    <n v="81983902"/>
    <n v="2230574"/>
    <n v="10899"/>
  </r>
  <r>
    <x v="0"/>
    <x v="3"/>
    <x v="7"/>
    <n v="90269010"/>
    <n v="119424386"/>
    <n v="2366056"/>
    <n v="15005"/>
  </r>
  <r>
    <x v="0"/>
    <x v="3"/>
    <x v="8"/>
    <n v="89935330"/>
    <n v="129710284"/>
    <n v="2791886"/>
    <n v="15331"/>
  </r>
  <r>
    <x v="0"/>
    <x v="3"/>
    <x v="9"/>
    <n v="11107560"/>
    <n v="15419598"/>
    <n v="666342"/>
    <n v="2654"/>
  </r>
  <r>
    <x v="0"/>
    <x v="3"/>
    <x v="10"/>
    <n v="43638960"/>
    <n v="62055351"/>
    <n v="2006959"/>
    <n v="10500"/>
  </r>
  <r>
    <x v="0"/>
    <x v="3"/>
    <x v="11"/>
    <n v="134078420"/>
    <n v="201290895"/>
    <n v="4025786"/>
    <n v="25188"/>
  </r>
  <r>
    <x v="1"/>
    <x v="0"/>
    <x v="0"/>
    <n v="270697"/>
    <n v="315667"/>
    <n v="32104.9"/>
    <n v="403.9"/>
  </r>
  <r>
    <x v="1"/>
    <x v="0"/>
    <x v="1"/>
    <n v="78107"/>
    <n v="373857"/>
    <n v="14000"/>
    <n v="124"/>
  </r>
  <r>
    <x v="1"/>
    <x v="0"/>
    <x v="2"/>
    <n v="301891"/>
    <n v="327466"/>
    <n v="34401"/>
    <n v="420"/>
  </r>
  <r>
    <x v="1"/>
    <x v="0"/>
    <x v="3"/>
    <n v="295034"/>
    <n v="798913"/>
    <n v="35921.9"/>
    <n v="333"/>
  </r>
  <r>
    <x v="1"/>
    <x v="0"/>
    <x v="4"/>
    <n v="383482"/>
    <n v="681709"/>
    <n v="54577"/>
    <n v="794.2"/>
  </r>
  <r>
    <x v="1"/>
    <x v="0"/>
    <x v="5"/>
    <n v="240208"/>
    <n v="494277"/>
    <n v="40184"/>
    <n v="467"/>
  </r>
  <r>
    <x v="1"/>
    <x v="0"/>
    <x v="6"/>
    <n v="501518"/>
    <n v="414474"/>
    <n v="55086"/>
    <n v="452.9"/>
  </r>
  <r>
    <x v="1"/>
    <x v="0"/>
    <x v="7"/>
    <n v="129523"/>
    <n v="338851"/>
    <n v="14002.3"/>
    <n v="153.9"/>
  </r>
  <r>
    <x v="1"/>
    <x v="0"/>
    <x v="8"/>
    <n v="150454"/>
    <n v="106030"/>
    <n v="15150"/>
    <n v="140"/>
  </r>
  <r>
    <x v="1"/>
    <x v="0"/>
    <x v="9"/>
    <n v="352722"/>
    <n v="434445"/>
    <n v="33558.1"/>
    <n v="543.1"/>
  </r>
  <r>
    <x v="1"/>
    <x v="0"/>
    <x v="10"/>
    <n v="224232"/>
    <n v="194458"/>
    <n v="21502.9"/>
    <n v="249.9"/>
  </r>
  <r>
    <x v="1"/>
    <x v="0"/>
    <x v="11"/>
    <n v="166402"/>
    <n v="224932"/>
    <n v="18939.9"/>
    <n v="191"/>
  </r>
  <r>
    <x v="1"/>
    <x v="1"/>
    <x v="0"/>
    <n v="16832137"/>
    <n v="19112986"/>
    <n v="692631.8"/>
    <n v="6680.2"/>
  </r>
  <r>
    <x v="1"/>
    <x v="1"/>
    <x v="1"/>
    <n v="11034952"/>
    <n v="13538335"/>
    <n v="384817.3"/>
    <n v="2812.9"/>
  </r>
  <r>
    <x v="1"/>
    <x v="1"/>
    <x v="2"/>
    <n v="11991558"/>
    <n v="19919001"/>
    <n v="600786"/>
    <n v="7056.3"/>
  </r>
  <r>
    <x v="1"/>
    <x v="1"/>
    <x v="3"/>
    <n v="11145271"/>
    <n v="18011063"/>
    <n v="388019.7"/>
    <n v="8183.1"/>
  </r>
  <r>
    <x v="1"/>
    <x v="1"/>
    <x v="4"/>
    <n v="17365862"/>
    <n v="18146092"/>
    <n v="603711.2"/>
    <n v="4027.6"/>
  </r>
  <r>
    <x v="1"/>
    <x v="1"/>
    <x v="5"/>
    <n v="13387547"/>
    <n v="19413756"/>
    <n v="494935.3"/>
    <n v="10287.1"/>
  </r>
  <r>
    <x v="1"/>
    <x v="1"/>
    <x v="6"/>
    <n v="21294483"/>
    <n v="27191065"/>
    <n v="744881.7"/>
    <n v="9729.7"/>
  </r>
  <r>
    <x v="1"/>
    <x v="1"/>
    <x v="7"/>
    <n v="15408911"/>
    <n v="20331631"/>
    <n v="710668.4"/>
    <n v="5909.2"/>
  </r>
  <r>
    <x v="1"/>
    <x v="1"/>
    <x v="8"/>
    <n v="15343417"/>
    <n v="15489956"/>
    <n v="579605.1"/>
    <n v="3198"/>
  </r>
  <r>
    <x v="1"/>
    <x v="1"/>
    <x v="9"/>
    <n v="16366573"/>
    <n v="21987652"/>
    <n v="692169.1"/>
    <n v="5817"/>
  </r>
  <r>
    <x v="1"/>
    <x v="1"/>
    <x v="10"/>
    <n v="13198904"/>
    <n v="22390340"/>
    <n v="555255.8"/>
    <n v="3057.3"/>
  </r>
  <r>
    <x v="1"/>
    <x v="1"/>
    <x v="11"/>
    <n v="15177257"/>
    <n v="17538288"/>
    <n v="546312"/>
    <n v="3072"/>
  </r>
  <r>
    <x v="1"/>
    <x v="2"/>
    <x v="1"/>
    <n v="26533"/>
    <n v="21046"/>
    <n v="0"/>
    <n v="0"/>
  </r>
  <r>
    <x v="1"/>
    <x v="2"/>
    <x v="11"/>
    <n v="53243"/>
    <n v="23942"/>
    <n v="0"/>
    <n v="0"/>
  </r>
  <r>
    <x v="2"/>
    <x v="1"/>
    <x v="6"/>
    <n v="100"/>
    <n v="2028"/>
    <n v="0"/>
    <n v="0"/>
  </r>
  <r>
    <x v="2"/>
    <x v="2"/>
    <x v="0"/>
    <n v="157185332"/>
    <n v="42939149"/>
    <n v="5749667"/>
    <n v="4079"/>
  </r>
  <r>
    <x v="2"/>
    <x v="2"/>
    <x v="1"/>
    <n v="127051391"/>
    <n v="31234437"/>
    <n v="5715447"/>
    <n v="6572"/>
  </r>
  <r>
    <x v="2"/>
    <x v="2"/>
    <x v="2"/>
    <n v="111992472"/>
    <n v="28870590"/>
    <n v="5958756"/>
    <n v="8494"/>
  </r>
  <r>
    <x v="2"/>
    <x v="2"/>
    <x v="3"/>
    <n v="105416339"/>
    <n v="28184274"/>
    <n v="4154423"/>
    <n v="4374"/>
  </r>
  <r>
    <x v="2"/>
    <x v="2"/>
    <x v="4"/>
    <n v="109339060"/>
    <n v="31248996"/>
    <n v="3586557"/>
    <n v="0"/>
  </r>
  <r>
    <x v="2"/>
    <x v="2"/>
    <x v="5"/>
    <n v="27570754"/>
    <n v="7343485"/>
    <n v="680144"/>
    <n v="0"/>
  </r>
  <r>
    <x v="2"/>
    <x v="2"/>
    <x v="6"/>
    <n v="129934331"/>
    <n v="27840310"/>
    <n v="4648949"/>
    <n v="4217"/>
  </r>
  <r>
    <x v="2"/>
    <x v="2"/>
    <x v="7"/>
    <n v="24131225"/>
    <n v="7536503"/>
    <n v="0"/>
    <n v="0"/>
  </r>
  <r>
    <x v="2"/>
    <x v="2"/>
    <x v="8"/>
    <n v="67305109"/>
    <n v="17552403"/>
    <n v="1822984"/>
    <n v="0"/>
  </r>
  <r>
    <x v="2"/>
    <x v="2"/>
    <x v="9"/>
    <n v="95393637"/>
    <n v="26026985"/>
    <n v="3235441"/>
    <n v="0"/>
  </r>
  <r>
    <x v="2"/>
    <x v="2"/>
    <x v="10"/>
    <n v="55327223"/>
    <n v="17437792"/>
    <n v="1382071"/>
    <n v="0"/>
  </r>
  <r>
    <x v="2"/>
    <x v="2"/>
    <x v="11"/>
    <n v="52704879"/>
    <n v="15771591"/>
    <n v="1309032"/>
    <n v="0"/>
  </r>
  <r>
    <x v="3"/>
    <x v="1"/>
    <x v="0"/>
    <n v="12642"/>
    <n v="53259"/>
    <n v="0"/>
    <n v="0"/>
  </r>
  <r>
    <x v="3"/>
    <x v="1"/>
    <x v="1"/>
    <n v="5874"/>
    <n v="11894"/>
    <n v="0"/>
    <n v="0"/>
  </r>
  <r>
    <x v="3"/>
    <x v="1"/>
    <x v="2"/>
    <n v="4417"/>
    <n v="37309"/>
    <n v="0"/>
    <n v="0"/>
  </r>
  <r>
    <x v="3"/>
    <x v="1"/>
    <x v="3"/>
    <n v="8126"/>
    <n v="26198"/>
    <n v="0"/>
    <n v="0"/>
  </r>
  <r>
    <x v="3"/>
    <x v="1"/>
    <x v="4"/>
    <n v="3427"/>
    <n v="12932"/>
    <n v="0"/>
    <n v="0"/>
  </r>
  <r>
    <x v="3"/>
    <x v="1"/>
    <x v="5"/>
    <n v="10004"/>
    <n v="19307"/>
    <n v="0"/>
    <n v="0"/>
  </r>
  <r>
    <x v="3"/>
    <x v="1"/>
    <x v="6"/>
    <n v="908"/>
    <n v="8516"/>
    <n v="0"/>
    <n v="0"/>
  </r>
  <r>
    <x v="3"/>
    <x v="1"/>
    <x v="7"/>
    <n v="2210"/>
    <n v="4879"/>
    <n v="0"/>
    <n v="0"/>
  </r>
  <r>
    <x v="3"/>
    <x v="1"/>
    <x v="10"/>
    <n v="5963"/>
    <n v="9650"/>
    <n v="0"/>
    <n v="0"/>
  </r>
  <r>
    <x v="3"/>
    <x v="1"/>
    <x v="11"/>
    <n v="4634"/>
    <n v="15476"/>
    <n v="0"/>
    <n v="0"/>
  </r>
  <r>
    <x v="3"/>
    <x v="2"/>
    <x v="0"/>
    <n v="2260"/>
    <n v="9920"/>
    <n v="0"/>
    <n v="0"/>
  </r>
  <r>
    <x v="3"/>
    <x v="3"/>
    <x v="0"/>
    <n v="117338910"/>
    <n v="9116086"/>
    <n v="0"/>
    <n v="0"/>
  </r>
  <r>
    <x v="3"/>
    <x v="3"/>
    <x v="1"/>
    <n v="166418310"/>
    <n v="11044706"/>
    <n v="0"/>
    <n v="0"/>
  </r>
  <r>
    <x v="3"/>
    <x v="3"/>
    <x v="2"/>
    <n v="113183170"/>
    <n v="7641057"/>
    <n v="0"/>
    <n v="0"/>
  </r>
  <r>
    <x v="3"/>
    <x v="3"/>
    <x v="3"/>
    <n v="61967650"/>
    <n v="4500474"/>
    <n v="0"/>
    <n v="0"/>
  </r>
  <r>
    <x v="3"/>
    <x v="3"/>
    <x v="4"/>
    <n v="110875760"/>
    <n v="8225422"/>
    <n v="0"/>
    <n v="0"/>
  </r>
  <r>
    <x v="3"/>
    <x v="3"/>
    <x v="5"/>
    <n v="156174250"/>
    <n v="11369562"/>
    <n v="0"/>
    <n v="0"/>
  </r>
  <r>
    <x v="3"/>
    <x v="3"/>
    <x v="6"/>
    <n v="123243860"/>
    <n v="6998305"/>
    <n v="0"/>
    <n v="0"/>
  </r>
  <r>
    <x v="3"/>
    <x v="3"/>
    <x v="7"/>
    <n v="56762360"/>
    <n v="2656871"/>
    <n v="1278507"/>
    <n v="0"/>
  </r>
  <r>
    <x v="3"/>
    <x v="3"/>
    <x v="10"/>
    <n v="118290240"/>
    <n v="6601272"/>
    <n v="0"/>
    <n v="0"/>
  </r>
  <r>
    <x v="3"/>
    <x v="3"/>
    <x v="11"/>
    <n v="47492960"/>
    <n v="2723685"/>
    <n v="0"/>
    <n v="0"/>
  </r>
  <r>
    <x v="4"/>
    <x v="0"/>
    <x v="0"/>
    <n v="16054910"/>
    <n v="21596458"/>
    <n v="3132277.8"/>
    <n v="2101.5"/>
  </r>
  <r>
    <x v="4"/>
    <x v="0"/>
    <x v="1"/>
    <n v="10135308"/>
    <n v="9676136"/>
    <n v="2241989.6"/>
    <n v="1211"/>
  </r>
  <r>
    <x v="4"/>
    <x v="0"/>
    <x v="2"/>
    <n v="4775963"/>
    <n v="4598726"/>
    <n v="260718.9"/>
    <n v="73800.9"/>
  </r>
  <r>
    <x v="4"/>
    <x v="0"/>
    <x v="3"/>
    <n v="1387787"/>
    <n v="1219467"/>
    <n v="0"/>
    <n v="0"/>
  </r>
  <r>
    <x v="4"/>
    <x v="0"/>
    <x v="11"/>
    <n v="2644407"/>
    <n v="3092865"/>
    <n v="203413"/>
    <n v="0"/>
  </r>
  <r>
    <x v="4"/>
    <x v="1"/>
    <x v="0"/>
    <n v="9086"/>
    <n v="18981"/>
    <n v="0"/>
    <n v="0"/>
  </r>
  <r>
    <x v="4"/>
    <x v="1"/>
    <x v="1"/>
    <n v="9050"/>
    <n v="4440"/>
    <n v="0"/>
    <n v="0"/>
  </r>
  <r>
    <x v="4"/>
    <x v="1"/>
    <x v="2"/>
    <n v="5310"/>
    <n v="12736"/>
    <n v="0"/>
    <n v="0"/>
  </r>
  <r>
    <x v="4"/>
    <x v="1"/>
    <x v="3"/>
    <n v="14225"/>
    <n v="5980862"/>
    <n v="0"/>
    <n v="0"/>
  </r>
  <r>
    <x v="4"/>
    <x v="1"/>
    <x v="4"/>
    <n v="16918"/>
    <n v="41568"/>
    <n v="0"/>
    <n v="0"/>
  </r>
  <r>
    <x v="4"/>
    <x v="1"/>
    <x v="6"/>
    <n v="11336"/>
    <n v="23650"/>
    <n v="0"/>
    <n v="0"/>
  </r>
  <r>
    <x v="4"/>
    <x v="1"/>
    <x v="7"/>
    <n v="1965"/>
    <n v="6047"/>
    <n v="0"/>
    <n v="0"/>
  </r>
  <r>
    <x v="4"/>
    <x v="1"/>
    <x v="9"/>
    <n v="2800"/>
    <n v="10851"/>
    <n v="0"/>
    <n v="0"/>
  </r>
  <r>
    <x v="4"/>
    <x v="1"/>
    <x v="10"/>
    <n v="8595"/>
    <n v="18948"/>
    <n v="0"/>
    <n v="0"/>
  </r>
  <r>
    <x v="4"/>
    <x v="1"/>
    <x v="11"/>
    <n v="6568"/>
    <n v="19769"/>
    <n v="0"/>
    <n v="0"/>
  </r>
  <r>
    <x v="4"/>
    <x v="3"/>
    <x v="0"/>
    <n v="888361250"/>
    <n v="201841132"/>
    <n v="3032388"/>
    <n v="39378"/>
  </r>
  <r>
    <x v="4"/>
    <x v="3"/>
    <x v="1"/>
    <n v="108037020"/>
    <n v="63168246"/>
    <n v="1237174"/>
    <n v="10800"/>
  </r>
  <r>
    <x v="4"/>
    <x v="3"/>
    <x v="2"/>
    <n v="783682830"/>
    <n v="176925018"/>
    <n v="2927450"/>
    <n v="34308"/>
  </r>
  <r>
    <x v="4"/>
    <x v="3"/>
    <x v="3"/>
    <n v="713593450"/>
    <n v="212130818"/>
    <n v="3699653"/>
    <n v="37640"/>
  </r>
  <r>
    <x v="4"/>
    <x v="3"/>
    <x v="4"/>
    <n v="612065570"/>
    <n v="110208358"/>
    <n v="1284624"/>
    <n v="15179"/>
  </r>
  <r>
    <x v="4"/>
    <x v="3"/>
    <x v="5"/>
    <n v="697992430"/>
    <n v="152121573"/>
    <n v="2097557"/>
    <n v="25167"/>
  </r>
  <r>
    <x v="4"/>
    <x v="3"/>
    <x v="6"/>
    <n v="1115394970"/>
    <n v="205688878"/>
    <n v="2376561"/>
    <n v="32185"/>
  </r>
  <r>
    <x v="4"/>
    <x v="3"/>
    <x v="7"/>
    <n v="489742330"/>
    <n v="187168348"/>
    <n v="2552496"/>
    <n v="34604"/>
  </r>
  <r>
    <x v="4"/>
    <x v="3"/>
    <x v="8"/>
    <n v="390627290"/>
    <n v="120529762"/>
    <n v="1438480"/>
    <n v="19585"/>
  </r>
  <r>
    <x v="4"/>
    <x v="3"/>
    <x v="9"/>
    <n v="541386970"/>
    <n v="120736931"/>
    <n v="1252980"/>
    <n v="29568"/>
  </r>
  <r>
    <x v="4"/>
    <x v="3"/>
    <x v="10"/>
    <n v="640481650"/>
    <n v="172765945"/>
    <n v="2205176"/>
    <n v="33420"/>
  </r>
  <r>
    <x v="4"/>
    <x v="3"/>
    <x v="11"/>
    <n v="680482530"/>
    <n v="109230510"/>
    <n v="759050"/>
    <n v="17211"/>
  </r>
  <r>
    <x v="5"/>
    <x v="1"/>
    <x v="1"/>
    <n v="1710"/>
    <n v="7581"/>
    <n v="0"/>
    <n v="0"/>
  </r>
  <r>
    <x v="5"/>
    <x v="1"/>
    <x v="2"/>
    <n v="2013"/>
    <n v="5238"/>
    <n v="0"/>
    <n v="0"/>
  </r>
  <r>
    <x v="5"/>
    <x v="1"/>
    <x v="4"/>
    <n v="3233"/>
    <n v="7887"/>
    <n v="0"/>
    <n v="0"/>
  </r>
  <r>
    <x v="5"/>
    <x v="1"/>
    <x v="5"/>
    <n v="1212"/>
    <n v="3534"/>
    <n v="0"/>
    <n v="0"/>
  </r>
  <r>
    <x v="5"/>
    <x v="1"/>
    <x v="6"/>
    <n v="1551"/>
    <n v="3879"/>
    <n v="0"/>
    <n v="0"/>
  </r>
  <r>
    <x v="5"/>
    <x v="1"/>
    <x v="7"/>
    <n v="1115"/>
    <n v="4099"/>
    <n v="0"/>
    <n v="0"/>
  </r>
  <r>
    <x v="5"/>
    <x v="1"/>
    <x v="8"/>
    <n v="2800"/>
    <n v="6630"/>
    <n v="0"/>
    <n v="0"/>
  </r>
  <r>
    <x v="5"/>
    <x v="1"/>
    <x v="9"/>
    <n v="4671"/>
    <n v="18411"/>
    <n v="0"/>
    <n v="0"/>
  </r>
  <r>
    <x v="5"/>
    <x v="1"/>
    <x v="10"/>
    <n v="1052"/>
    <n v="3099"/>
    <n v="0"/>
    <n v="0"/>
  </r>
  <r>
    <x v="5"/>
    <x v="1"/>
    <x v="11"/>
    <n v="1643"/>
    <n v="6235"/>
    <n v="0"/>
    <n v="0"/>
  </r>
  <r>
    <x v="5"/>
    <x v="2"/>
    <x v="0"/>
    <n v="4332"/>
    <n v="14757"/>
    <n v="0"/>
    <n v="0"/>
  </r>
  <r>
    <x v="5"/>
    <x v="2"/>
    <x v="7"/>
    <n v="4125"/>
    <n v="10074"/>
    <n v="0"/>
    <n v="0"/>
  </r>
  <r>
    <x v="5"/>
    <x v="3"/>
    <x v="0"/>
    <n v="319922300"/>
    <n v="409061027"/>
    <n v="14205031"/>
    <n v="365340"/>
  </r>
  <r>
    <x v="5"/>
    <x v="3"/>
    <x v="1"/>
    <n v="255209800"/>
    <n v="343833590"/>
    <n v="10373257"/>
    <n v="305734"/>
  </r>
  <r>
    <x v="5"/>
    <x v="3"/>
    <x v="2"/>
    <n v="324998800"/>
    <n v="398802868"/>
    <n v="14118564"/>
    <n v="356411"/>
  </r>
  <r>
    <x v="5"/>
    <x v="3"/>
    <x v="3"/>
    <n v="535927400"/>
    <n v="615505148"/>
    <n v="19691215"/>
    <n v="548269"/>
  </r>
  <r>
    <x v="5"/>
    <x v="3"/>
    <x v="4"/>
    <n v="260773600"/>
    <n v="302590431"/>
    <n v="9650130"/>
    <n v="269510"/>
  </r>
  <r>
    <x v="5"/>
    <x v="3"/>
    <x v="5"/>
    <n v="347865300"/>
    <n v="390350009"/>
    <n v="11453594"/>
    <n v="346813"/>
  </r>
  <r>
    <x v="5"/>
    <x v="3"/>
    <x v="6"/>
    <n v="365485000"/>
    <n v="502638116"/>
    <n v="12764627"/>
    <n v="444900"/>
  </r>
  <r>
    <x v="5"/>
    <x v="3"/>
    <x v="7"/>
    <n v="395922200"/>
    <n v="574813986"/>
    <n v="13721665"/>
    <n v="507994"/>
  </r>
  <r>
    <x v="5"/>
    <x v="3"/>
    <x v="8"/>
    <n v="144950200"/>
    <n v="220640271"/>
    <n v="5597932"/>
    <n v="195280"/>
  </r>
  <r>
    <x v="5"/>
    <x v="3"/>
    <x v="9"/>
    <n v="413450000"/>
    <n v="639952931"/>
    <n v="18427542"/>
    <n v="572840"/>
  </r>
  <r>
    <x v="5"/>
    <x v="3"/>
    <x v="10"/>
    <n v="80573300"/>
    <n v="122800377"/>
    <n v="2872247"/>
    <n v="108474"/>
  </r>
  <r>
    <x v="5"/>
    <x v="3"/>
    <x v="11"/>
    <n v="383619800"/>
    <n v="646624576"/>
    <n v="14258716"/>
    <n v="570446"/>
  </r>
  <r>
    <x v="6"/>
    <x v="2"/>
    <x v="5"/>
    <n v="147588"/>
    <n v="53186"/>
    <n v="0"/>
    <n v="0"/>
  </r>
  <r>
    <x v="6"/>
    <x v="2"/>
    <x v="7"/>
    <n v="83485"/>
    <n v="51748"/>
    <n v="0"/>
    <n v="0"/>
  </r>
  <r>
    <x v="6"/>
    <x v="3"/>
    <x v="5"/>
    <n v="9598240"/>
    <n v="3304853"/>
    <n v="0"/>
    <n v="0"/>
  </r>
  <r>
    <x v="6"/>
    <x v="3"/>
    <x v="6"/>
    <n v="10927730"/>
    <n v="4330620"/>
    <n v="0"/>
    <n v="0"/>
  </r>
  <r>
    <x v="6"/>
    <x v="3"/>
    <x v="8"/>
    <n v="10064616"/>
    <n v="5410334"/>
    <n v="0"/>
    <n v="0"/>
  </r>
  <r>
    <x v="6"/>
    <x v="3"/>
    <x v="10"/>
    <n v="11076582"/>
    <n v="7661762"/>
    <n v="0"/>
    <n v="0"/>
  </r>
  <r>
    <x v="7"/>
    <x v="1"/>
    <x v="1"/>
    <n v="1"/>
    <n v="229"/>
    <n v="0"/>
    <n v="0"/>
  </r>
  <r>
    <x v="7"/>
    <x v="3"/>
    <x v="3"/>
    <n v="5338680"/>
    <n v="4827808"/>
    <n v="0"/>
    <n v="0"/>
  </r>
  <r>
    <x v="7"/>
    <x v="3"/>
    <x v="5"/>
    <n v="16797840"/>
    <n v="16684707"/>
    <n v="0"/>
    <n v="0"/>
  </r>
  <r>
    <x v="8"/>
    <x v="1"/>
    <x v="0"/>
    <n v="9751300"/>
    <n v="3511658"/>
    <n v="475000"/>
    <n v="21130"/>
  </r>
  <r>
    <x v="8"/>
    <x v="1"/>
    <x v="1"/>
    <n v="930000"/>
    <n v="450000"/>
    <n v="0"/>
    <n v="0"/>
  </r>
  <r>
    <x v="8"/>
    <x v="1"/>
    <x v="2"/>
    <n v="201600"/>
    <n v="66000"/>
    <n v="0"/>
    <n v="0"/>
  </r>
  <r>
    <x v="8"/>
    <x v="1"/>
    <x v="4"/>
    <n v="10100000"/>
    <n v="16500000"/>
    <n v="0"/>
    <n v="0"/>
  </r>
  <r>
    <x v="8"/>
    <x v="1"/>
    <x v="5"/>
    <n v="5435000"/>
    <n v="2500000"/>
    <n v="0"/>
    <n v="0"/>
  </r>
  <r>
    <x v="8"/>
    <x v="1"/>
    <x v="7"/>
    <n v="10996000"/>
    <n v="12697649"/>
    <n v="5000"/>
    <n v="1000"/>
  </r>
  <r>
    <x v="8"/>
    <x v="1"/>
    <x v="9"/>
    <n v="10668000"/>
    <n v="8500000"/>
    <n v="0"/>
    <n v="0"/>
  </r>
  <r>
    <x v="8"/>
    <x v="1"/>
    <x v="10"/>
    <n v="2985000"/>
    <n v="545000"/>
    <n v="0"/>
    <n v="0"/>
  </r>
  <r>
    <x v="9"/>
    <x v="0"/>
    <x v="0"/>
    <n v="12050794"/>
    <n v="18973828"/>
    <n v="2201878.7"/>
    <n v="5913"/>
  </r>
  <r>
    <x v="9"/>
    <x v="0"/>
    <x v="1"/>
    <n v="17877635"/>
    <n v="22976821"/>
    <n v="3623865.1"/>
    <n v="8165.8"/>
  </r>
  <r>
    <x v="9"/>
    <x v="0"/>
    <x v="2"/>
    <n v="9584475"/>
    <n v="10700144"/>
    <n v="1194363.6"/>
    <n v="4823.3"/>
  </r>
  <r>
    <x v="9"/>
    <x v="0"/>
    <x v="3"/>
    <n v="830716"/>
    <n v="1274771"/>
    <n v="24179"/>
    <n v="1901"/>
  </r>
  <r>
    <x v="9"/>
    <x v="1"/>
    <x v="0"/>
    <n v="34463"/>
    <n v="67695"/>
    <n v="0"/>
    <n v="0"/>
  </r>
  <r>
    <x v="9"/>
    <x v="1"/>
    <x v="1"/>
    <n v="317668"/>
    <n v="496770"/>
    <n v="0"/>
    <n v="0"/>
  </r>
  <r>
    <x v="9"/>
    <x v="1"/>
    <x v="2"/>
    <n v="9570"/>
    <n v="4695"/>
    <n v="0"/>
    <n v="0"/>
  </r>
  <r>
    <x v="9"/>
    <x v="1"/>
    <x v="3"/>
    <n v="16363"/>
    <n v="14377"/>
    <n v="0"/>
    <n v="0"/>
  </r>
  <r>
    <x v="9"/>
    <x v="1"/>
    <x v="4"/>
    <n v="283"/>
    <n v="1592"/>
    <n v="0"/>
    <n v="0"/>
  </r>
  <r>
    <x v="9"/>
    <x v="1"/>
    <x v="5"/>
    <n v="9646"/>
    <n v="31567"/>
    <n v="0"/>
    <n v="0"/>
  </r>
  <r>
    <x v="9"/>
    <x v="1"/>
    <x v="6"/>
    <n v="23350"/>
    <n v="109468"/>
    <n v="32500"/>
    <n v="45"/>
  </r>
  <r>
    <x v="9"/>
    <x v="1"/>
    <x v="7"/>
    <n v="31821"/>
    <n v="148316"/>
    <n v="34784.1"/>
    <n v="467.1"/>
  </r>
  <r>
    <x v="9"/>
    <x v="1"/>
    <x v="8"/>
    <n v="1041"/>
    <n v="2399"/>
    <n v="0"/>
    <n v="0"/>
  </r>
  <r>
    <x v="9"/>
    <x v="1"/>
    <x v="9"/>
    <n v="5775"/>
    <n v="11115"/>
    <n v="0"/>
    <n v="0"/>
  </r>
  <r>
    <x v="9"/>
    <x v="1"/>
    <x v="11"/>
    <n v="4006"/>
    <n v="6647"/>
    <n v="0"/>
    <n v="0"/>
  </r>
  <r>
    <x v="9"/>
    <x v="3"/>
    <x v="0"/>
    <n v="22014000"/>
    <n v="37719500"/>
    <n v="952109"/>
    <n v="9786"/>
  </r>
  <r>
    <x v="9"/>
    <x v="3"/>
    <x v="1"/>
    <n v="33004330"/>
    <n v="54697897"/>
    <n v="726126"/>
    <n v="9866"/>
  </r>
  <r>
    <x v="9"/>
    <x v="3"/>
    <x v="2"/>
    <n v="47022800"/>
    <n v="77321302"/>
    <n v="1114375"/>
    <n v="10427"/>
  </r>
  <r>
    <x v="9"/>
    <x v="3"/>
    <x v="3"/>
    <n v="18648600"/>
    <n v="28976047"/>
    <n v="836445"/>
    <n v="4343"/>
  </r>
  <r>
    <x v="9"/>
    <x v="3"/>
    <x v="4"/>
    <n v="38718600"/>
    <n v="48340908"/>
    <n v="676269"/>
    <n v="8086"/>
  </r>
  <r>
    <x v="9"/>
    <x v="3"/>
    <x v="5"/>
    <n v="28748390"/>
    <n v="37311449"/>
    <n v="189069"/>
    <n v="2580"/>
  </r>
  <r>
    <x v="9"/>
    <x v="3"/>
    <x v="6"/>
    <n v="67653130"/>
    <n v="58669545"/>
    <n v="845165"/>
    <n v="10700"/>
  </r>
  <r>
    <x v="9"/>
    <x v="3"/>
    <x v="7"/>
    <n v="11000330"/>
    <n v="19700226"/>
    <n v="41264"/>
    <n v="4995"/>
  </r>
  <r>
    <x v="9"/>
    <x v="3"/>
    <x v="8"/>
    <n v="16628250"/>
    <n v="31059266"/>
    <n v="440101"/>
    <n v="5115"/>
  </r>
  <r>
    <x v="9"/>
    <x v="3"/>
    <x v="9"/>
    <n v="32278010"/>
    <n v="53352646"/>
    <n v="835142"/>
    <n v="9828"/>
  </r>
  <r>
    <x v="9"/>
    <x v="3"/>
    <x v="10"/>
    <n v="21513910"/>
    <n v="43217607"/>
    <n v="890431"/>
    <n v="11161"/>
  </r>
  <r>
    <x v="9"/>
    <x v="3"/>
    <x v="11"/>
    <n v="15876280"/>
    <n v="32972486"/>
    <n v="0"/>
    <n v="0"/>
  </r>
  <r>
    <x v="10"/>
    <x v="0"/>
    <x v="0"/>
    <n v="36023089"/>
    <n v="168338263"/>
    <n v="6082547.7"/>
    <n v="151193.9"/>
  </r>
  <r>
    <x v="10"/>
    <x v="0"/>
    <x v="1"/>
    <n v="23926788"/>
    <n v="104508885"/>
    <n v="4027856"/>
    <n v="101721.4"/>
  </r>
  <r>
    <x v="10"/>
    <x v="0"/>
    <x v="2"/>
    <n v="36409081"/>
    <n v="121476243"/>
    <n v="5255669.6"/>
    <n v="60870.5"/>
  </r>
  <r>
    <x v="10"/>
    <x v="0"/>
    <x v="3"/>
    <n v="46287263"/>
    <n v="123680416"/>
    <n v="7336422.2"/>
    <n v="60940.8"/>
  </r>
  <r>
    <x v="10"/>
    <x v="0"/>
    <x v="4"/>
    <n v="32357129"/>
    <n v="82539082"/>
    <n v="6274973.5"/>
    <n v="55972.6"/>
  </r>
  <r>
    <x v="10"/>
    <x v="0"/>
    <x v="5"/>
    <n v="31143133"/>
    <n v="84414402"/>
    <n v="5201620.4"/>
    <n v="52301.5"/>
  </r>
  <r>
    <x v="10"/>
    <x v="0"/>
    <x v="6"/>
    <n v="31568252"/>
    <n v="92467896"/>
    <n v="5576209.6"/>
    <n v="53674.4"/>
  </r>
  <r>
    <x v="10"/>
    <x v="0"/>
    <x v="7"/>
    <n v="22134763"/>
    <n v="77963680"/>
    <n v="3636332"/>
    <n v="40826.5"/>
  </r>
  <r>
    <x v="10"/>
    <x v="0"/>
    <x v="8"/>
    <n v="19405207"/>
    <n v="83014710"/>
    <n v="3031968.1"/>
    <n v="35779.9"/>
  </r>
  <r>
    <x v="10"/>
    <x v="0"/>
    <x v="9"/>
    <n v="17840783"/>
    <n v="72970281"/>
    <n v="2424518.1"/>
    <n v="35263"/>
  </r>
  <r>
    <x v="10"/>
    <x v="0"/>
    <x v="10"/>
    <n v="19748643"/>
    <n v="93299424"/>
    <n v="2711404.5"/>
    <n v="41100.6"/>
  </r>
  <r>
    <x v="10"/>
    <x v="0"/>
    <x v="11"/>
    <n v="19727213"/>
    <n v="87622132"/>
    <n v="3333215.2"/>
    <n v="58615.3"/>
  </r>
  <r>
    <x v="10"/>
    <x v="1"/>
    <x v="0"/>
    <n v="349976244"/>
    <n v="210673627"/>
    <n v="13976780.5"/>
    <n v="84967.8"/>
  </r>
  <r>
    <x v="10"/>
    <x v="1"/>
    <x v="1"/>
    <n v="299860158"/>
    <n v="174132577"/>
    <n v="13143774.8"/>
    <n v="78096.3"/>
  </r>
  <r>
    <x v="10"/>
    <x v="1"/>
    <x v="2"/>
    <n v="296352606"/>
    <n v="172268814"/>
    <n v="12002577.8"/>
    <n v="72711"/>
  </r>
  <r>
    <x v="10"/>
    <x v="1"/>
    <x v="3"/>
    <n v="318388910"/>
    <n v="186700020"/>
    <n v="12934459.6"/>
    <n v="77165"/>
  </r>
  <r>
    <x v="10"/>
    <x v="1"/>
    <x v="4"/>
    <n v="338600561"/>
    <n v="203522742"/>
    <n v="14428551.1"/>
    <n v="79836.8"/>
  </r>
  <r>
    <x v="10"/>
    <x v="1"/>
    <x v="5"/>
    <n v="323274410"/>
    <n v="209493074"/>
    <n v="13250532.2"/>
    <n v="72492.7"/>
  </r>
  <r>
    <x v="10"/>
    <x v="1"/>
    <x v="6"/>
    <n v="316894103"/>
    <n v="189301410"/>
    <n v="12170543.8"/>
    <n v="77666.5"/>
  </r>
  <r>
    <x v="10"/>
    <x v="1"/>
    <x v="7"/>
    <n v="337455933"/>
    <n v="204707872"/>
    <n v="12102220.9"/>
    <n v="94170.8"/>
  </r>
  <r>
    <x v="10"/>
    <x v="1"/>
    <x v="8"/>
    <n v="345417118"/>
    <n v="205003920"/>
    <n v="11591956.1"/>
    <n v="95330.1"/>
  </r>
  <r>
    <x v="10"/>
    <x v="1"/>
    <x v="9"/>
    <n v="322590089"/>
    <n v="199745993"/>
    <n v="11864815.4"/>
    <n v="95289.4"/>
  </r>
  <r>
    <x v="10"/>
    <x v="1"/>
    <x v="10"/>
    <n v="291436980"/>
    <n v="177861670"/>
    <n v="9877254.7"/>
    <n v="78063"/>
  </r>
  <r>
    <x v="10"/>
    <x v="1"/>
    <x v="11"/>
    <n v="350350062"/>
    <n v="210144802"/>
    <n v="13739572.2"/>
    <n v="104428.2"/>
  </r>
  <r>
    <x v="10"/>
    <x v="2"/>
    <x v="0"/>
    <n v="374377"/>
    <n v="328873"/>
    <n v="0"/>
    <n v="0"/>
  </r>
  <r>
    <x v="10"/>
    <x v="2"/>
    <x v="1"/>
    <n v="161341"/>
    <n v="119407"/>
    <n v="0"/>
    <n v="0"/>
  </r>
  <r>
    <x v="10"/>
    <x v="2"/>
    <x v="2"/>
    <n v="13220"/>
    <n v="30254"/>
    <n v="0"/>
    <n v="0"/>
  </r>
  <r>
    <x v="10"/>
    <x v="2"/>
    <x v="4"/>
    <n v="658804"/>
    <n v="287099"/>
    <n v="0"/>
    <n v="0"/>
  </r>
  <r>
    <x v="10"/>
    <x v="2"/>
    <x v="5"/>
    <n v="14224620"/>
    <n v="31359720"/>
    <n v="0"/>
    <n v="0"/>
  </r>
  <r>
    <x v="10"/>
    <x v="2"/>
    <x v="6"/>
    <n v="1023140"/>
    <n v="2229213"/>
    <n v="0"/>
    <n v="0"/>
  </r>
  <r>
    <x v="10"/>
    <x v="2"/>
    <x v="7"/>
    <n v="2300400"/>
    <n v="945965"/>
    <n v="0"/>
    <n v="0"/>
  </r>
  <r>
    <x v="10"/>
    <x v="2"/>
    <x v="8"/>
    <n v="950300"/>
    <n v="426451"/>
    <n v="0"/>
    <n v="0"/>
  </r>
  <r>
    <x v="10"/>
    <x v="2"/>
    <x v="10"/>
    <n v="1590500"/>
    <n v="610979"/>
    <n v="0"/>
    <n v="0"/>
  </r>
  <r>
    <x v="10"/>
    <x v="3"/>
    <x v="0"/>
    <n v="275758140"/>
    <n v="24038446"/>
    <n v="0"/>
    <n v="0"/>
  </r>
  <r>
    <x v="10"/>
    <x v="3"/>
    <x v="1"/>
    <n v="288833290"/>
    <n v="24735525"/>
    <n v="0"/>
    <n v="0"/>
  </r>
  <r>
    <x v="10"/>
    <x v="3"/>
    <x v="2"/>
    <n v="93688139"/>
    <n v="8389161"/>
    <n v="0"/>
    <n v="0"/>
  </r>
  <r>
    <x v="10"/>
    <x v="3"/>
    <x v="3"/>
    <n v="187469260"/>
    <n v="17080997"/>
    <n v="0"/>
    <n v="0"/>
  </r>
  <r>
    <x v="10"/>
    <x v="3"/>
    <x v="4"/>
    <n v="253129070"/>
    <n v="23186470"/>
    <n v="0"/>
    <n v="0"/>
  </r>
  <r>
    <x v="10"/>
    <x v="3"/>
    <x v="5"/>
    <n v="48163430"/>
    <n v="4006787"/>
    <n v="0"/>
    <n v="0"/>
  </r>
  <r>
    <x v="10"/>
    <x v="3"/>
    <x v="6"/>
    <n v="208941960"/>
    <n v="17395613"/>
    <n v="0"/>
    <n v="0"/>
  </r>
  <r>
    <x v="10"/>
    <x v="3"/>
    <x v="7"/>
    <n v="158674463"/>
    <n v="12041102"/>
    <n v="0"/>
    <n v="0"/>
  </r>
  <r>
    <x v="10"/>
    <x v="3"/>
    <x v="9"/>
    <n v="151027280"/>
    <n v="10313364"/>
    <n v="0"/>
    <n v="0"/>
  </r>
  <r>
    <x v="10"/>
    <x v="3"/>
    <x v="10"/>
    <n v="83676530"/>
    <n v="7205595"/>
    <n v="0"/>
    <n v="0"/>
  </r>
  <r>
    <x v="10"/>
    <x v="3"/>
    <x v="11"/>
    <n v="104079230"/>
    <n v="11102612"/>
    <n v="0"/>
    <n v="0"/>
  </r>
  <r>
    <x v="11"/>
    <x v="1"/>
    <x v="0"/>
    <n v="9652"/>
    <n v="19724"/>
    <n v="0"/>
    <n v="0"/>
  </r>
  <r>
    <x v="11"/>
    <x v="1"/>
    <x v="1"/>
    <n v="7270"/>
    <n v="44909"/>
    <n v="0"/>
    <n v="0"/>
  </r>
  <r>
    <x v="11"/>
    <x v="1"/>
    <x v="2"/>
    <n v="6088"/>
    <n v="19446"/>
    <n v="0"/>
    <n v="0"/>
  </r>
  <r>
    <x v="11"/>
    <x v="1"/>
    <x v="3"/>
    <n v="5227"/>
    <n v="41291"/>
    <n v="0"/>
    <n v="0"/>
  </r>
  <r>
    <x v="11"/>
    <x v="1"/>
    <x v="4"/>
    <n v="7442"/>
    <n v="40196"/>
    <n v="0"/>
    <n v="0"/>
  </r>
  <r>
    <x v="11"/>
    <x v="1"/>
    <x v="5"/>
    <n v="4228"/>
    <n v="24984"/>
    <n v="0"/>
    <n v="0"/>
  </r>
  <r>
    <x v="11"/>
    <x v="1"/>
    <x v="7"/>
    <n v="2622"/>
    <n v="16542"/>
    <n v="0"/>
    <n v="0"/>
  </r>
  <r>
    <x v="11"/>
    <x v="1"/>
    <x v="8"/>
    <n v="6031"/>
    <n v="23204"/>
    <n v="0"/>
    <n v="0"/>
  </r>
  <r>
    <x v="11"/>
    <x v="1"/>
    <x v="9"/>
    <n v="7277"/>
    <n v="20165"/>
    <n v="0"/>
    <n v="0"/>
  </r>
  <r>
    <x v="11"/>
    <x v="1"/>
    <x v="10"/>
    <n v="1544"/>
    <n v="13945"/>
    <n v="0"/>
    <n v="0"/>
  </r>
  <r>
    <x v="11"/>
    <x v="1"/>
    <x v="11"/>
    <n v="4610"/>
    <n v="11552"/>
    <n v="0"/>
    <n v="0"/>
  </r>
  <r>
    <x v="11"/>
    <x v="3"/>
    <x v="0"/>
    <n v="103800550"/>
    <n v="6938730"/>
    <n v="0"/>
    <n v="0"/>
  </r>
  <r>
    <x v="11"/>
    <x v="3"/>
    <x v="1"/>
    <n v="118816070"/>
    <n v="7528962"/>
    <n v="0"/>
    <n v="0"/>
  </r>
  <r>
    <x v="11"/>
    <x v="3"/>
    <x v="2"/>
    <n v="102643220"/>
    <n v="7996156"/>
    <n v="0"/>
    <n v="0"/>
  </r>
  <r>
    <x v="11"/>
    <x v="3"/>
    <x v="3"/>
    <n v="57701410"/>
    <n v="3510265"/>
    <n v="0"/>
    <n v="0"/>
  </r>
  <r>
    <x v="11"/>
    <x v="3"/>
    <x v="4"/>
    <n v="94577720"/>
    <n v="5468480"/>
    <n v="0"/>
    <n v="0"/>
  </r>
  <r>
    <x v="11"/>
    <x v="3"/>
    <x v="5"/>
    <n v="114895190"/>
    <n v="7215679"/>
    <n v="0"/>
    <n v="0"/>
  </r>
  <r>
    <x v="11"/>
    <x v="3"/>
    <x v="6"/>
    <n v="62079710"/>
    <n v="3154084"/>
    <n v="0"/>
    <n v="0"/>
  </r>
  <r>
    <x v="11"/>
    <x v="3"/>
    <x v="7"/>
    <n v="171277300"/>
    <n v="8274382"/>
    <n v="0"/>
    <n v="0"/>
  </r>
  <r>
    <x v="11"/>
    <x v="3"/>
    <x v="8"/>
    <n v="44082770"/>
    <n v="3122928"/>
    <n v="0"/>
    <n v="0"/>
  </r>
  <r>
    <x v="11"/>
    <x v="3"/>
    <x v="9"/>
    <n v="121127300"/>
    <n v="6092587"/>
    <n v="0"/>
    <n v="0"/>
  </r>
  <r>
    <x v="11"/>
    <x v="3"/>
    <x v="10"/>
    <n v="61660520"/>
    <n v="3206766"/>
    <n v="0"/>
    <n v="0"/>
  </r>
  <r>
    <x v="11"/>
    <x v="3"/>
    <x v="11"/>
    <n v="119652390"/>
    <n v="6600424"/>
    <n v="0"/>
    <n v="0"/>
  </r>
  <r>
    <x v="12"/>
    <x v="2"/>
    <x v="11"/>
    <n v="51737386"/>
    <n v="11870850"/>
    <n v="0"/>
    <n v="0"/>
  </r>
  <r>
    <x v="13"/>
    <x v="1"/>
    <x v="2"/>
    <n v="3350"/>
    <n v="2914"/>
    <n v="0"/>
    <n v="0"/>
  </r>
  <r>
    <x v="13"/>
    <x v="1"/>
    <x v="4"/>
    <n v="11411"/>
    <n v="35016"/>
    <n v="0"/>
    <n v="0"/>
  </r>
  <r>
    <x v="13"/>
    <x v="1"/>
    <x v="5"/>
    <n v="5561"/>
    <n v="12166"/>
    <n v="0"/>
    <n v="0"/>
  </r>
  <r>
    <x v="13"/>
    <x v="1"/>
    <x v="7"/>
    <n v="12208"/>
    <n v="15472"/>
    <n v="0"/>
    <n v="0"/>
  </r>
  <r>
    <x v="13"/>
    <x v="1"/>
    <x v="8"/>
    <n v="4910"/>
    <n v="10214"/>
    <n v="0"/>
    <n v="0"/>
  </r>
  <r>
    <x v="13"/>
    <x v="1"/>
    <x v="9"/>
    <n v="5797"/>
    <n v="13508"/>
    <n v="0"/>
    <n v="0"/>
  </r>
  <r>
    <x v="13"/>
    <x v="1"/>
    <x v="11"/>
    <n v="4650"/>
    <n v="13602"/>
    <n v="0"/>
    <n v="0"/>
  </r>
  <r>
    <x v="13"/>
    <x v="2"/>
    <x v="3"/>
    <n v="4500"/>
    <n v="10047"/>
    <n v="0"/>
    <n v="0"/>
  </r>
  <r>
    <x v="13"/>
    <x v="2"/>
    <x v="5"/>
    <n v="4342"/>
    <n v="13637"/>
    <n v="0"/>
    <n v="0"/>
  </r>
  <r>
    <x v="13"/>
    <x v="3"/>
    <x v="0"/>
    <n v="248165000"/>
    <n v="16297527"/>
    <n v="0"/>
    <n v="0"/>
  </r>
  <r>
    <x v="13"/>
    <x v="3"/>
    <x v="1"/>
    <n v="81992000"/>
    <n v="6686114"/>
    <n v="0"/>
    <n v="0"/>
  </r>
  <r>
    <x v="13"/>
    <x v="3"/>
    <x v="2"/>
    <n v="100084000"/>
    <n v="8814620"/>
    <n v="0"/>
    <n v="0"/>
  </r>
  <r>
    <x v="13"/>
    <x v="3"/>
    <x v="3"/>
    <n v="94662000"/>
    <n v="7737692"/>
    <n v="0"/>
    <n v="0"/>
  </r>
  <r>
    <x v="13"/>
    <x v="3"/>
    <x v="4"/>
    <n v="337551000"/>
    <n v="27149406"/>
    <n v="0"/>
    <n v="0"/>
  </r>
  <r>
    <x v="13"/>
    <x v="3"/>
    <x v="5"/>
    <n v="310287000"/>
    <n v="26239833"/>
    <n v="0"/>
    <n v="0"/>
  </r>
  <r>
    <x v="13"/>
    <x v="3"/>
    <x v="6"/>
    <n v="222215000"/>
    <n v="21565395"/>
    <n v="0"/>
    <n v="0"/>
  </r>
  <r>
    <x v="13"/>
    <x v="3"/>
    <x v="7"/>
    <n v="390929000"/>
    <n v="33109483"/>
    <n v="0"/>
    <n v="0"/>
  </r>
  <r>
    <x v="13"/>
    <x v="3"/>
    <x v="8"/>
    <n v="183326000"/>
    <n v="17747962"/>
    <n v="0"/>
    <n v="0"/>
  </r>
  <r>
    <x v="13"/>
    <x v="3"/>
    <x v="9"/>
    <n v="290105000"/>
    <n v="30808785"/>
    <n v="0"/>
    <n v="0"/>
  </r>
  <r>
    <x v="13"/>
    <x v="3"/>
    <x v="10"/>
    <n v="130686000"/>
    <n v="14205482"/>
    <n v="0"/>
    <n v="0"/>
  </r>
  <r>
    <x v="13"/>
    <x v="3"/>
    <x v="11"/>
    <n v="326272000"/>
    <n v="34241787"/>
    <n v="0"/>
    <n v="0"/>
  </r>
  <r>
    <x v="14"/>
    <x v="1"/>
    <x v="0"/>
    <n v="27957"/>
    <n v="79396"/>
    <n v="0"/>
    <n v="0"/>
  </r>
  <r>
    <x v="14"/>
    <x v="1"/>
    <x v="1"/>
    <n v="18864"/>
    <n v="47856"/>
    <n v="0"/>
    <n v="0"/>
  </r>
  <r>
    <x v="14"/>
    <x v="1"/>
    <x v="2"/>
    <n v="11625"/>
    <n v="29829"/>
    <n v="0"/>
    <n v="0"/>
  </r>
  <r>
    <x v="14"/>
    <x v="1"/>
    <x v="3"/>
    <n v="2070"/>
    <n v="7346"/>
    <n v="0"/>
    <n v="0"/>
  </r>
  <r>
    <x v="14"/>
    <x v="1"/>
    <x v="4"/>
    <n v="6323"/>
    <n v="16467"/>
    <n v="0"/>
    <n v="0"/>
  </r>
  <r>
    <x v="14"/>
    <x v="1"/>
    <x v="5"/>
    <n v="17500"/>
    <n v="57766"/>
    <n v="0"/>
    <n v="0"/>
  </r>
  <r>
    <x v="14"/>
    <x v="1"/>
    <x v="6"/>
    <n v="21911"/>
    <n v="45894"/>
    <n v="0"/>
    <n v="0"/>
  </r>
  <r>
    <x v="14"/>
    <x v="1"/>
    <x v="7"/>
    <n v="7451"/>
    <n v="31365"/>
    <n v="0"/>
    <n v="0"/>
  </r>
  <r>
    <x v="14"/>
    <x v="1"/>
    <x v="8"/>
    <n v="32112"/>
    <n v="91198"/>
    <n v="0"/>
    <n v="0"/>
  </r>
  <r>
    <x v="14"/>
    <x v="1"/>
    <x v="9"/>
    <n v="13110"/>
    <n v="37339"/>
    <n v="0"/>
    <n v="0"/>
  </r>
  <r>
    <x v="14"/>
    <x v="1"/>
    <x v="10"/>
    <n v="5116"/>
    <n v="19230"/>
    <n v="0"/>
    <n v="0"/>
  </r>
  <r>
    <x v="14"/>
    <x v="1"/>
    <x v="11"/>
    <n v="12021"/>
    <n v="28543"/>
    <n v="0"/>
    <n v="0"/>
  </r>
  <r>
    <x v="14"/>
    <x v="2"/>
    <x v="5"/>
    <n v="6037"/>
    <n v="17487"/>
    <n v="0"/>
    <n v="0"/>
  </r>
  <r>
    <x v="14"/>
    <x v="2"/>
    <x v="6"/>
    <n v="7075"/>
    <n v="18771"/>
    <n v="0"/>
    <n v="0"/>
  </r>
  <r>
    <x v="14"/>
    <x v="3"/>
    <x v="0"/>
    <n v="176000000"/>
    <n v="16477614"/>
    <n v="0"/>
    <n v="0"/>
  </r>
  <r>
    <x v="14"/>
    <x v="3"/>
    <x v="1"/>
    <n v="342508000"/>
    <n v="30665006"/>
    <n v="0"/>
    <n v="0"/>
  </r>
  <r>
    <x v="14"/>
    <x v="3"/>
    <x v="2"/>
    <n v="530527000"/>
    <n v="44281736"/>
    <n v="0"/>
    <n v="0"/>
  </r>
  <r>
    <x v="14"/>
    <x v="3"/>
    <x v="3"/>
    <n v="630591000"/>
    <n v="52655615"/>
    <n v="0"/>
    <n v="0"/>
  </r>
  <r>
    <x v="14"/>
    <x v="3"/>
    <x v="4"/>
    <n v="382962000"/>
    <n v="37258088"/>
    <n v="0"/>
    <n v="0"/>
  </r>
  <r>
    <x v="14"/>
    <x v="3"/>
    <x v="5"/>
    <n v="344086000"/>
    <n v="33190241"/>
    <n v="0"/>
    <n v="0"/>
  </r>
  <r>
    <x v="14"/>
    <x v="3"/>
    <x v="6"/>
    <n v="750341000"/>
    <n v="71101905"/>
    <n v="0"/>
    <n v="0"/>
  </r>
  <r>
    <x v="14"/>
    <x v="3"/>
    <x v="7"/>
    <n v="554291000"/>
    <n v="60663699"/>
    <n v="0"/>
    <n v="0"/>
  </r>
  <r>
    <x v="14"/>
    <x v="3"/>
    <x v="8"/>
    <n v="560483000"/>
    <n v="55653091"/>
    <n v="0"/>
    <n v="0"/>
  </r>
  <r>
    <x v="14"/>
    <x v="3"/>
    <x v="9"/>
    <n v="760432000"/>
    <n v="79515980"/>
    <n v="0"/>
    <n v="0"/>
  </r>
  <r>
    <x v="14"/>
    <x v="3"/>
    <x v="10"/>
    <n v="352000000"/>
    <n v="38041010"/>
    <n v="0"/>
    <n v="0"/>
  </r>
  <r>
    <x v="14"/>
    <x v="3"/>
    <x v="11"/>
    <n v="548543000"/>
    <n v="63207267"/>
    <n v="0"/>
    <n v="0"/>
  </r>
  <r>
    <x v="15"/>
    <x v="0"/>
    <x v="5"/>
    <n v="7494"/>
    <n v="297788"/>
    <n v="4250"/>
    <n v="0"/>
  </r>
  <r>
    <x v="15"/>
    <x v="0"/>
    <x v="7"/>
    <n v="10648"/>
    <n v="366620"/>
    <n v="6760"/>
    <n v="0"/>
  </r>
  <r>
    <x v="15"/>
    <x v="0"/>
    <x v="8"/>
    <n v="24960"/>
    <n v="144600"/>
    <n v="4200"/>
    <n v="0"/>
  </r>
  <r>
    <x v="15"/>
    <x v="0"/>
    <x v="9"/>
    <n v="27416"/>
    <n v="253288"/>
    <n v="4006"/>
    <n v="0"/>
  </r>
  <r>
    <x v="15"/>
    <x v="0"/>
    <x v="10"/>
    <n v="1638"/>
    <n v="19897"/>
    <n v="4855"/>
    <n v="0"/>
  </r>
  <r>
    <x v="15"/>
    <x v="0"/>
    <x v="11"/>
    <n v="1340"/>
    <n v="49765"/>
    <n v="3500"/>
    <n v="0"/>
  </r>
  <r>
    <x v="15"/>
    <x v="1"/>
    <x v="0"/>
    <n v="42014107"/>
    <n v="78296611"/>
    <n v="1432079"/>
    <n v="43490.8"/>
  </r>
  <r>
    <x v="15"/>
    <x v="1"/>
    <x v="1"/>
    <n v="26413801"/>
    <n v="47562340"/>
    <n v="858300"/>
    <n v="25323"/>
  </r>
  <r>
    <x v="15"/>
    <x v="1"/>
    <x v="2"/>
    <n v="22407030"/>
    <n v="64406359"/>
    <n v="880078"/>
    <n v="45544"/>
  </r>
  <r>
    <x v="15"/>
    <x v="1"/>
    <x v="3"/>
    <n v="24192982"/>
    <n v="78548455"/>
    <n v="997056.6"/>
    <n v="62978.5"/>
  </r>
  <r>
    <x v="15"/>
    <x v="1"/>
    <x v="4"/>
    <n v="20138881"/>
    <n v="36766549"/>
    <n v="718250"/>
    <n v="17800"/>
  </r>
  <r>
    <x v="15"/>
    <x v="1"/>
    <x v="5"/>
    <n v="44705147"/>
    <n v="98716630"/>
    <n v="1430304"/>
    <n v="52892"/>
  </r>
  <r>
    <x v="15"/>
    <x v="1"/>
    <x v="6"/>
    <n v="29958416"/>
    <n v="76239504"/>
    <n v="1096497.9"/>
    <n v="48159"/>
  </r>
  <r>
    <x v="15"/>
    <x v="1"/>
    <x v="7"/>
    <n v="20398348"/>
    <n v="56872124"/>
    <n v="788642.2"/>
    <n v="31845"/>
  </r>
  <r>
    <x v="15"/>
    <x v="1"/>
    <x v="8"/>
    <n v="23396897"/>
    <n v="50105698"/>
    <n v="880498"/>
    <n v="25456"/>
  </r>
  <r>
    <x v="15"/>
    <x v="1"/>
    <x v="9"/>
    <n v="21310069"/>
    <n v="77839963"/>
    <n v="791282"/>
    <n v="41942"/>
  </r>
  <r>
    <x v="15"/>
    <x v="1"/>
    <x v="10"/>
    <n v="23021486"/>
    <n v="68883052"/>
    <n v="861957.3"/>
    <n v="45240.2"/>
  </r>
  <r>
    <x v="15"/>
    <x v="1"/>
    <x v="11"/>
    <n v="16261640"/>
    <n v="56248066"/>
    <n v="621633.7"/>
    <n v="31012.8"/>
  </r>
  <r>
    <x v="15"/>
    <x v="2"/>
    <x v="0"/>
    <n v="100995"/>
    <n v="121515"/>
    <n v="0"/>
    <n v="0"/>
  </r>
  <r>
    <x v="15"/>
    <x v="2"/>
    <x v="2"/>
    <n v="6000"/>
    <n v="14860"/>
    <n v="0"/>
    <n v="0"/>
  </r>
  <r>
    <x v="15"/>
    <x v="2"/>
    <x v="3"/>
    <n v="109137"/>
    <n v="58648"/>
    <n v="0"/>
    <n v="0"/>
  </r>
  <r>
    <x v="15"/>
    <x v="2"/>
    <x v="4"/>
    <n v="11350"/>
    <n v="6502"/>
    <n v="0"/>
    <n v="0"/>
  </r>
  <r>
    <x v="15"/>
    <x v="2"/>
    <x v="5"/>
    <n v="3028000"/>
    <n v="6839300"/>
    <n v="0"/>
    <n v="0"/>
  </r>
  <r>
    <x v="15"/>
    <x v="2"/>
    <x v="6"/>
    <n v="340000"/>
    <n v="858500"/>
    <n v="0"/>
    <n v="0"/>
  </r>
  <r>
    <x v="15"/>
    <x v="2"/>
    <x v="10"/>
    <n v="131595"/>
    <n v="79607"/>
    <n v="0"/>
    <n v="0"/>
  </r>
  <r>
    <x v="15"/>
    <x v="3"/>
    <x v="1"/>
    <n v="10573330"/>
    <n v="14189227"/>
    <n v="0"/>
    <n v="0"/>
  </r>
  <r>
    <x v="15"/>
    <x v="3"/>
    <x v="3"/>
    <n v="3108700"/>
    <n v="2039618"/>
    <n v="233152"/>
    <n v="6838"/>
  </r>
  <r>
    <x v="15"/>
    <x v="3"/>
    <x v="4"/>
    <n v="3059020"/>
    <n v="1108802"/>
    <n v="254908"/>
    <n v="0"/>
  </r>
  <r>
    <x v="15"/>
    <x v="3"/>
    <x v="9"/>
    <n v="4609180"/>
    <n v="2946362"/>
    <n v="253504"/>
    <n v="7200"/>
  </r>
  <r>
    <x v="16"/>
    <x v="0"/>
    <x v="0"/>
    <n v="27925093"/>
    <n v="141448272"/>
    <n v="3450587.3"/>
    <n v="33110.2"/>
  </r>
  <r>
    <x v="16"/>
    <x v="0"/>
    <x v="1"/>
    <n v="15655387"/>
    <n v="78951031"/>
    <n v="1767417.8"/>
    <n v="21272.5"/>
  </r>
  <r>
    <x v="16"/>
    <x v="0"/>
    <x v="2"/>
    <n v="18634702"/>
    <n v="85715213"/>
    <n v="2239029.2"/>
    <n v="23352.1"/>
  </r>
  <r>
    <x v="16"/>
    <x v="0"/>
    <x v="3"/>
    <n v="21027367"/>
    <n v="94209410"/>
    <n v="2760603.8"/>
    <n v="23509.5"/>
  </r>
  <r>
    <x v="16"/>
    <x v="0"/>
    <x v="4"/>
    <n v="24597879"/>
    <n v="102315994"/>
    <n v="2917224.3"/>
    <n v="30229.7"/>
  </r>
  <r>
    <x v="16"/>
    <x v="0"/>
    <x v="5"/>
    <n v="20954215"/>
    <n v="88126139"/>
    <n v="2305831.5"/>
    <n v="24576.8"/>
  </r>
  <r>
    <x v="16"/>
    <x v="0"/>
    <x v="6"/>
    <n v="14292367"/>
    <n v="65956998"/>
    <n v="1711208.3"/>
    <n v="17881.5"/>
  </r>
  <r>
    <x v="16"/>
    <x v="0"/>
    <x v="7"/>
    <n v="12076773"/>
    <n v="61971431"/>
    <n v="1419966.1"/>
    <n v="15999.2"/>
  </r>
  <r>
    <x v="16"/>
    <x v="0"/>
    <x v="8"/>
    <n v="15499811"/>
    <n v="79566560"/>
    <n v="1666191.4"/>
    <n v="14696.7"/>
  </r>
  <r>
    <x v="16"/>
    <x v="0"/>
    <x v="9"/>
    <n v="16831578"/>
    <n v="85763340"/>
    <n v="1899408.7"/>
    <n v="12135.1"/>
  </r>
  <r>
    <x v="16"/>
    <x v="0"/>
    <x v="10"/>
    <n v="22803239"/>
    <n v="107139724"/>
    <n v="2617634.8"/>
    <n v="26352.7"/>
  </r>
  <r>
    <x v="16"/>
    <x v="0"/>
    <x v="11"/>
    <n v="35414963"/>
    <n v="169570383"/>
    <n v="4245081.4"/>
    <n v="28255.6"/>
  </r>
  <r>
    <x v="16"/>
    <x v="1"/>
    <x v="0"/>
    <n v="289831023"/>
    <n v="132568989"/>
    <n v="9743200"/>
    <n v="43845.2"/>
  </r>
  <r>
    <x v="16"/>
    <x v="1"/>
    <x v="1"/>
    <n v="170332611"/>
    <n v="79303205"/>
    <n v="6341602.3"/>
    <n v="36739"/>
  </r>
  <r>
    <x v="16"/>
    <x v="1"/>
    <x v="2"/>
    <n v="282772149"/>
    <n v="123661419"/>
    <n v="10336104.4"/>
    <n v="39596.8"/>
  </r>
  <r>
    <x v="16"/>
    <x v="1"/>
    <x v="3"/>
    <n v="232527218"/>
    <n v="109984232"/>
    <n v="8286944.3"/>
    <n v="43253.9"/>
  </r>
  <r>
    <x v="16"/>
    <x v="1"/>
    <x v="4"/>
    <n v="348617553"/>
    <n v="151215260"/>
    <n v="14463211"/>
    <n v="60282.9"/>
  </r>
  <r>
    <x v="16"/>
    <x v="1"/>
    <x v="5"/>
    <n v="277681720"/>
    <n v="137978535"/>
    <n v="8084000"/>
    <n v="76999"/>
  </r>
  <r>
    <x v="16"/>
    <x v="1"/>
    <x v="6"/>
    <n v="304263061"/>
    <n v="137964026"/>
    <n v="11175509"/>
    <n v="50976.5"/>
  </r>
  <r>
    <x v="16"/>
    <x v="1"/>
    <x v="7"/>
    <n v="260858851"/>
    <n v="121502752"/>
    <n v="7880193"/>
    <n v="40003.8"/>
  </r>
  <r>
    <x v="16"/>
    <x v="1"/>
    <x v="8"/>
    <n v="309654954"/>
    <n v="139046467"/>
    <n v="10984307.6"/>
    <n v="47556.9"/>
  </r>
  <r>
    <x v="16"/>
    <x v="1"/>
    <x v="9"/>
    <n v="247688542"/>
    <n v="115830484"/>
    <n v="9547070.1"/>
    <n v="51731.9"/>
  </r>
  <r>
    <x v="16"/>
    <x v="1"/>
    <x v="10"/>
    <n v="288285232"/>
    <n v="134193912"/>
    <n v="9479915.3"/>
    <n v="51102.3"/>
  </r>
  <r>
    <x v="16"/>
    <x v="1"/>
    <x v="11"/>
    <n v="258826134"/>
    <n v="132869441"/>
    <n v="8269449.7"/>
    <n v="55465.1"/>
  </r>
  <r>
    <x v="16"/>
    <x v="2"/>
    <x v="0"/>
    <n v="127078"/>
    <n v="90880"/>
    <n v="0"/>
    <n v="0"/>
  </r>
  <r>
    <x v="16"/>
    <x v="2"/>
    <x v="1"/>
    <n v="1086200"/>
    <n v="804964"/>
    <n v="0"/>
    <n v="0"/>
  </r>
  <r>
    <x v="16"/>
    <x v="2"/>
    <x v="2"/>
    <n v="230601"/>
    <n v="170566"/>
    <n v="0"/>
    <n v="0"/>
  </r>
  <r>
    <x v="16"/>
    <x v="2"/>
    <x v="3"/>
    <n v="400300"/>
    <n v="191710"/>
    <n v="0"/>
    <n v="0"/>
  </r>
  <r>
    <x v="16"/>
    <x v="2"/>
    <x v="4"/>
    <n v="1785391"/>
    <n v="623477"/>
    <n v="0"/>
    <n v="0"/>
  </r>
  <r>
    <x v="16"/>
    <x v="2"/>
    <x v="5"/>
    <n v="745776"/>
    <n v="232152"/>
    <n v="0"/>
    <n v="0"/>
  </r>
  <r>
    <x v="16"/>
    <x v="2"/>
    <x v="7"/>
    <n v="1620987"/>
    <n v="682680"/>
    <n v="0"/>
    <n v="0"/>
  </r>
  <r>
    <x v="16"/>
    <x v="2"/>
    <x v="8"/>
    <n v="201800"/>
    <n v="114145"/>
    <n v="0"/>
    <n v="0"/>
  </r>
  <r>
    <x v="16"/>
    <x v="2"/>
    <x v="9"/>
    <n v="895303"/>
    <n v="352308"/>
    <n v="0"/>
    <n v="0"/>
  </r>
  <r>
    <x v="16"/>
    <x v="2"/>
    <x v="10"/>
    <n v="1520300"/>
    <n v="561552"/>
    <n v="0"/>
    <n v="0"/>
  </r>
  <r>
    <x v="16"/>
    <x v="2"/>
    <x v="11"/>
    <n v="220921"/>
    <n v="99474"/>
    <n v="0"/>
    <n v="0"/>
  </r>
  <r>
    <x v="17"/>
    <x v="3"/>
    <x v="0"/>
    <n v="128902360"/>
    <n v="190793305"/>
    <n v="5313898"/>
    <n v="12723"/>
  </r>
  <r>
    <x v="17"/>
    <x v="3"/>
    <x v="1"/>
    <n v="104692860"/>
    <n v="159199044"/>
    <n v="4916677"/>
    <n v="10649"/>
  </r>
  <r>
    <x v="17"/>
    <x v="3"/>
    <x v="2"/>
    <n v="107169860"/>
    <n v="155211182"/>
    <n v="4469159"/>
    <n v="10361"/>
  </r>
  <r>
    <x v="17"/>
    <x v="3"/>
    <x v="3"/>
    <n v="127647390"/>
    <n v="166681963"/>
    <n v="5356155"/>
    <n v="11162"/>
  </r>
  <r>
    <x v="17"/>
    <x v="3"/>
    <x v="4"/>
    <n v="57323960"/>
    <n v="72056441"/>
    <n v="2111005"/>
    <n v="4811"/>
  </r>
  <r>
    <x v="17"/>
    <x v="3"/>
    <x v="5"/>
    <n v="211850090"/>
    <n v="276195264"/>
    <n v="8153598"/>
    <n v="18448"/>
  </r>
  <r>
    <x v="17"/>
    <x v="3"/>
    <x v="6"/>
    <n v="95609020"/>
    <n v="144595590"/>
    <n v="3132254"/>
    <n v="9586"/>
  </r>
  <r>
    <x v="17"/>
    <x v="3"/>
    <x v="7"/>
    <n v="92739160"/>
    <n v="146943873"/>
    <n v="3377613"/>
    <n v="9753"/>
  </r>
  <r>
    <x v="17"/>
    <x v="3"/>
    <x v="8"/>
    <n v="117483170"/>
    <n v="205053775"/>
    <n v="4392979"/>
    <n v="24177"/>
  </r>
  <r>
    <x v="17"/>
    <x v="3"/>
    <x v="9"/>
    <n v="118809120"/>
    <n v="209747983"/>
    <n v="4329661"/>
    <n v="24807"/>
  </r>
  <r>
    <x v="17"/>
    <x v="3"/>
    <x v="10"/>
    <n v="103690880"/>
    <n v="190059146"/>
    <n v="3886472"/>
    <n v="21674"/>
  </r>
  <r>
    <x v="17"/>
    <x v="3"/>
    <x v="11"/>
    <n v="116305870"/>
    <n v="224178200"/>
    <n v="4486735"/>
    <n v="25555"/>
  </r>
  <r>
    <x v="18"/>
    <x v="1"/>
    <x v="0"/>
    <n v="34607"/>
    <n v="105009"/>
    <n v="0"/>
    <n v="0"/>
  </r>
  <r>
    <x v="18"/>
    <x v="1"/>
    <x v="1"/>
    <n v="15213"/>
    <n v="54761"/>
    <n v="0"/>
    <n v="0"/>
  </r>
  <r>
    <x v="18"/>
    <x v="1"/>
    <x v="2"/>
    <n v="20294"/>
    <n v="73266"/>
    <n v="0"/>
    <n v="0"/>
  </r>
  <r>
    <x v="18"/>
    <x v="1"/>
    <x v="3"/>
    <n v="4003"/>
    <n v="13096"/>
    <n v="0"/>
    <n v="0"/>
  </r>
  <r>
    <x v="18"/>
    <x v="1"/>
    <x v="4"/>
    <n v="9130"/>
    <n v="42374"/>
    <n v="0"/>
    <n v="0"/>
  </r>
  <r>
    <x v="18"/>
    <x v="1"/>
    <x v="5"/>
    <n v="22179"/>
    <n v="83029"/>
    <n v="0"/>
    <n v="0"/>
  </r>
  <r>
    <x v="18"/>
    <x v="1"/>
    <x v="6"/>
    <n v="27846"/>
    <n v="105894"/>
    <n v="0"/>
    <n v="0"/>
  </r>
  <r>
    <x v="18"/>
    <x v="1"/>
    <x v="7"/>
    <n v="7380"/>
    <n v="28477"/>
    <n v="0"/>
    <n v="0"/>
  </r>
  <r>
    <x v="18"/>
    <x v="1"/>
    <x v="8"/>
    <n v="2568"/>
    <n v="10295"/>
    <n v="0"/>
    <n v="0"/>
  </r>
  <r>
    <x v="18"/>
    <x v="1"/>
    <x v="9"/>
    <n v="8085"/>
    <n v="32421"/>
    <n v="0"/>
    <n v="0"/>
  </r>
  <r>
    <x v="18"/>
    <x v="1"/>
    <x v="10"/>
    <n v="8631"/>
    <n v="19967"/>
    <n v="0"/>
    <n v="0"/>
  </r>
  <r>
    <x v="18"/>
    <x v="1"/>
    <x v="11"/>
    <n v="166"/>
    <n v="7649"/>
    <n v="0"/>
    <n v="0"/>
  </r>
  <r>
    <x v="18"/>
    <x v="2"/>
    <x v="1"/>
    <n v="7008"/>
    <n v="26317"/>
    <n v="0"/>
    <n v="0"/>
  </r>
  <r>
    <x v="18"/>
    <x v="2"/>
    <x v="2"/>
    <n v="11386"/>
    <n v="36905"/>
    <n v="0"/>
    <n v="0"/>
  </r>
  <r>
    <x v="18"/>
    <x v="2"/>
    <x v="4"/>
    <n v="149000"/>
    <n v="1663"/>
    <n v="0"/>
    <n v="0"/>
  </r>
  <r>
    <x v="18"/>
    <x v="2"/>
    <x v="5"/>
    <n v="100000"/>
    <n v="1242"/>
    <n v="0"/>
    <n v="0"/>
  </r>
  <r>
    <x v="18"/>
    <x v="2"/>
    <x v="6"/>
    <n v="8195"/>
    <n v="31700"/>
    <n v="0"/>
    <n v="0"/>
  </r>
  <r>
    <x v="18"/>
    <x v="2"/>
    <x v="7"/>
    <n v="2776"/>
    <n v="8473"/>
    <n v="0"/>
    <n v="0"/>
  </r>
  <r>
    <x v="18"/>
    <x v="2"/>
    <x v="11"/>
    <n v="60000"/>
    <n v="744"/>
    <n v="0"/>
    <n v="0"/>
  </r>
  <r>
    <x v="18"/>
    <x v="3"/>
    <x v="8"/>
    <n v="43026660"/>
    <n v="64762255"/>
    <n v="0"/>
    <n v="0"/>
  </r>
  <r>
    <x v="18"/>
    <x v="3"/>
    <x v="10"/>
    <n v="83170090"/>
    <n v="126548363"/>
    <n v="0"/>
    <n v="0"/>
  </r>
  <r>
    <x v="18"/>
    <x v="3"/>
    <x v="11"/>
    <n v="22058390"/>
    <n v="30530455"/>
    <n v="0"/>
    <n v="0"/>
  </r>
  <r>
    <x v="19"/>
    <x v="1"/>
    <x v="7"/>
    <n v="2443"/>
    <n v="5373"/>
    <n v="0"/>
    <n v="0"/>
  </r>
  <r>
    <x v="19"/>
    <x v="3"/>
    <x v="0"/>
    <n v="69017200"/>
    <n v="102303310"/>
    <n v="3113829"/>
    <n v="6838"/>
  </r>
  <r>
    <x v="19"/>
    <x v="3"/>
    <x v="1"/>
    <n v="125950100"/>
    <n v="194743500"/>
    <n v="5596521"/>
    <n v="12998"/>
  </r>
  <r>
    <x v="19"/>
    <x v="3"/>
    <x v="3"/>
    <n v="68737600"/>
    <n v="105939594"/>
    <n v="3075121"/>
    <n v="7073"/>
  </r>
  <r>
    <x v="19"/>
    <x v="3"/>
    <x v="4"/>
    <n v="50165700"/>
    <n v="67401105"/>
    <n v="2173001"/>
    <n v="4513"/>
  </r>
  <r>
    <x v="19"/>
    <x v="3"/>
    <x v="5"/>
    <n v="74899800"/>
    <n v="93107284"/>
    <n v="3085370"/>
    <n v="6239"/>
  </r>
  <r>
    <x v="19"/>
    <x v="3"/>
    <x v="6"/>
    <n v="32719600"/>
    <n v="41820171"/>
    <n v="960923"/>
    <n v="1857"/>
  </r>
  <r>
    <x v="19"/>
    <x v="3"/>
    <x v="7"/>
    <n v="46033000"/>
    <n v="58955276"/>
    <n v="1913284"/>
    <n v="3949"/>
  </r>
  <r>
    <x v="19"/>
    <x v="3"/>
    <x v="8"/>
    <n v="67035400"/>
    <n v="92775171"/>
    <n v="2739402"/>
    <n v="9595"/>
  </r>
  <r>
    <x v="19"/>
    <x v="3"/>
    <x v="9"/>
    <n v="66516800"/>
    <n v="92499948"/>
    <n v="2807290"/>
    <n v="10842"/>
  </r>
  <r>
    <x v="19"/>
    <x v="3"/>
    <x v="10"/>
    <n v="61751900"/>
    <n v="88737243"/>
    <n v="2646117"/>
    <n v="10211"/>
  </r>
  <r>
    <x v="19"/>
    <x v="3"/>
    <x v="11"/>
    <n v="80218400"/>
    <n v="125986893"/>
    <n v="2885864"/>
    <n v="14401"/>
  </r>
  <r>
    <x v="20"/>
    <x v="1"/>
    <x v="0"/>
    <n v="550"/>
    <n v="642"/>
    <n v="0"/>
    <n v="0"/>
  </r>
  <r>
    <x v="21"/>
    <x v="1"/>
    <x v="10"/>
    <n v="110"/>
    <n v="370"/>
    <n v="0"/>
    <n v="0"/>
  </r>
  <r>
    <x v="21"/>
    <x v="3"/>
    <x v="0"/>
    <n v="762611080"/>
    <n v="427400296"/>
    <n v="1884851"/>
    <n v="0"/>
  </r>
  <r>
    <x v="21"/>
    <x v="3"/>
    <x v="1"/>
    <n v="601120130"/>
    <n v="144387630"/>
    <n v="2991196"/>
    <n v="0"/>
  </r>
  <r>
    <x v="21"/>
    <x v="3"/>
    <x v="2"/>
    <n v="479780770"/>
    <n v="217031506"/>
    <n v="3079360"/>
    <n v="0"/>
  </r>
  <r>
    <x v="21"/>
    <x v="3"/>
    <x v="3"/>
    <n v="182295100"/>
    <n v="93353767"/>
    <n v="1092319"/>
    <n v="0"/>
  </r>
  <r>
    <x v="21"/>
    <x v="3"/>
    <x v="4"/>
    <n v="161132600"/>
    <n v="176509390"/>
    <n v="0"/>
    <n v="0"/>
  </r>
  <r>
    <x v="21"/>
    <x v="3"/>
    <x v="5"/>
    <n v="348890190"/>
    <n v="243955759"/>
    <n v="0"/>
    <n v="0"/>
  </r>
  <r>
    <x v="21"/>
    <x v="3"/>
    <x v="6"/>
    <n v="198978900"/>
    <n v="251802811"/>
    <n v="0"/>
    <n v="0"/>
  </r>
  <r>
    <x v="21"/>
    <x v="3"/>
    <x v="7"/>
    <n v="213313910"/>
    <n v="247429299"/>
    <n v="482547"/>
    <n v="0"/>
  </r>
  <r>
    <x v="21"/>
    <x v="3"/>
    <x v="8"/>
    <n v="285955980"/>
    <n v="279931850"/>
    <n v="0"/>
    <n v="0"/>
  </r>
  <r>
    <x v="21"/>
    <x v="3"/>
    <x v="9"/>
    <n v="215560500"/>
    <n v="264438028"/>
    <n v="0"/>
    <n v="0"/>
  </r>
  <r>
    <x v="21"/>
    <x v="3"/>
    <x v="10"/>
    <n v="129560980"/>
    <n v="21061889"/>
    <n v="476000"/>
    <n v="0"/>
  </r>
  <r>
    <x v="21"/>
    <x v="3"/>
    <x v="11"/>
    <n v="230323800"/>
    <n v="205592009"/>
    <n v="0"/>
    <n v="0"/>
  </r>
  <r>
    <x v="22"/>
    <x v="3"/>
    <x v="0"/>
    <n v="450516000"/>
    <n v="8465184"/>
    <n v="7356793"/>
    <n v="369"/>
  </r>
  <r>
    <x v="22"/>
    <x v="3"/>
    <x v="1"/>
    <n v="385378000"/>
    <n v="8513574"/>
    <n v="6819665"/>
    <n v="0"/>
  </r>
  <r>
    <x v="22"/>
    <x v="3"/>
    <x v="2"/>
    <n v="386407000"/>
    <n v="7735024"/>
    <n v="6494021"/>
    <n v="0"/>
  </r>
  <r>
    <x v="22"/>
    <x v="3"/>
    <x v="3"/>
    <n v="280098000"/>
    <n v="5749243"/>
    <n v="5104231"/>
    <n v="405"/>
  </r>
  <r>
    <x v="22"/>
    <x v="3"/>
    <x v="4"/>
    <n v="301150000"/>
    <n v="6237143"/>
    <n v="5366430"/>
    <n v="441"/>
  </r>
  <r>
    <x v="22"/>
    <x v="3"/>
    <x v="5"/>
    <n v="499341000"/>
    <n v="10038057"/>
    <n v="8817230"/>
    <n v="976"/>
  </r>
  <r>
    <x v="22"/>
    <x v="3"/>
    <x v="6"/>
    <n v="194344000"/>
    <n v="3838166"/>
    <n v="3442527"/>
    <n v="395"/>
  </r>
  <r>
    <x v="22"/>
    <x v="3"/>
    <x v="7"/>
    <n v="386418000"/>
    <n v="8113655"/>
    <n v="7118066"/>
    <n v="1688"/>
  </r>
  <r>
    <x v="22"/>
    <x v="3"/>
    <x v="8"/>
    <n v="234988000"/>
    <n v="4956242"/>
    <n v="4324227"/>
    <n v="5250"/>
  </r>
  <r>
    <x v="22"/>
    <x v="3"/>
    <x v="9"/>
    <n v="264273000"/>
    <n v="6671239"/>
    <n v="4885057"/>
    <n v="5250"/>
  </r>
  <r>
    <x v="22"/>
    <x v="3"/>
    <x v="10"/>
    <n v="349910000"/>
    <n v="7224509"/>
    <n v="5294981"/>
    <n v="816"/>
  </r>
  <r>
    <x v="22"/>
    <x v="3"/>
    <x v="11"/>
    <n v="451532000"/>
    <n v="8913977"/>
    <n v="7347961"/>
    <n v="0"/>
  </r>
  <r>
    <x v="23"/>
    <x v="1"/>
    <x v="0"/>
    <n v="1990"/>
    <n v="6140"/>
    <n v="0"/>
    <n v="0"/>
  </r>
  <r>
    <x v="23"/>
    <x v="1"/>
    <x v="2"/>
    <n v="1107"/>
    <n v="9320"/>
    <n v="0"/>
    <n v="0"/>
  </r>
  <r>
    <x v="23"/>
    <x v="1"/>
    <x v="3"/>
    <n v="6364"/>
    <n v="21217"/>
    <n v="0"/>
    <n v="0"/>
  </r>
  <r>
    <x v="23"/>
    <x v="1"/>
    <x v="7"/>
    <n v="1049"/>
    <n v="6857"/>
    <n v="0"/>
    <n v="0"/>
  </r>
  <r>
    <x v="23"/>
    <x v="3"/>
    <x v="1"/>
    <n v="5000000"/>
    <n v="2580550"/>
    <n v="0"/>
    <n v="0"/>
  </r>
  <r>
    <x v="23"/>
    <x v="3"/>
    <x v="9"/>
    <n v="8500000"/>
    <n v="4159875"/>
    <n v="0"/>
    <n v="0"/>
  </r>
  <r>
    <x v="24"/>
    <x v="0"/>
    <x v="0"/>
    <n v="5758"/>
    <n v="145256"/>
    <n v="3330"/>
    <n v="0"/>
  </r>
  <r>
    <x v="24"/>
    <x v="0"/>
    <x v="1"/>
    <n v="93385"/>
    <n v="450662"/>
    <n v="13304"/>
    <n v="4"/>
  </r>
  <r>
    <x v="24"/>
    <x v="0"/>
    <x v="3"/>
    <n v="171764"/>
    <n v="325101"/>
    <n v="24543"/>
    <n v="0"/>
  </r>
  <r>
    <x v="24"/>
    <x v="0"/>
    <x v="4"/>
    <n v="71924"/>
    <n v="252522"/>
    <n v="10722"/>
    <n v="0"/>
  </r>
  <r>
    <x v="24"/>
    <x v="0"/>
    <x v="5"/>
    <n v="96882"/>
    <n v="269209"/>
    <n v="14433"/>
    <n v="0"/>
  </r>
  <r>
    <x v="24"/>
    <x v="0"/>
    <x v="6"/>
    <n v="121844"/>
    <n v="284645"/>
    <n v="18971"/>
    <n v="0"/>
  </r>
  <r>
    <x v="24"/>
    <x v="0"/>
    <x v="7"/>
    <n v="95948"/>
    <n v="268646"/>
    <n v="14683"/>
    <n v="0"/>
  </r>
  <r>
    <x v="24"/>
    <x v="0"/>
    <x v="8"/>
    <n v="121842"/>
    <n v="288704"/>
    <n v="17344"/>
    <n v="0"/>
  </r>
  <r>
    <x v="24"/>
    <x v="0"/>
    <x v="9"/>
    <n v="46964"/>
    <n v="398994"/>
    <n v="8250"/>
    <n v="0"/>
  </r>
  <r>
    <x v="24"/>
    <x v="0"/>
    <x v="10"/>
    <n v="96884"/>
    <n v="270484"/>
    <n v="14360"/>
    <n v="0"/>
  </r>
  <r>
    <x v="24"/>
    <x v="0"/>
    <x v="11"/>
    <n v="126472"/>
    <n v="510821"/>
    <n v="23220.9"/>
    <n v="165"/>
  </r>
  <r>
    <x v="24"/>
    <x v="1"/>
    <x v="0"/>
    <n v="121062960"/>
    <n v="665654125"/>
    <n v="6104774.6"/>
    <n v="274106.8"/>
  </r>
  <r>
    <x v="24"/>
    <x v="1"/>
    <x v="1"/>
    <n v="88708650"/>
    <n v="452783475"/>
    <n v="4539283.2"/>
    <n v="228750.2"/>
  </r>
  <r>
    <x v="24"/>
    <x v="1"/>
    <x v="2"/>
    <n v="181070769"/>
    <n v="920854208"/>
    <n v="9100884.7"/>
    <n v="317587.2"/>
  </r>
  <r>
    <x v="24"/>
    <x v="1"/>
    <x v="3"/>
    <n v="158684859"/>
    <n v="699707682"/>
    <n v="8869931.4"/>
    <n v="482649.5"/>
  </r>
  <r>
    <x v="24"/>
    <x v="1"/>
    <x v="4"/>
    <n v="107012249"/>
    <n v="573533396"/>
    <n v="5958169.6"/>
    <n v="474322.6"/>
  </r>
  <r>
    <x v="24"/>
    <x v="1"/>
    <x v="5"/>
    <n v="192755360"/>
    <n v="870103557"/>
    <n v="10431013.5"/>
    <n v="423057.9"/>
  </r>
  <r>
    <x v="24"/>
    <x v="1"/>
    <x v="6"/>
    <n v="196410702"/>
    <n v="994365137"/>
    <n v="9439910.6"/>
    <n v="386299.7"/>
  </r>
  <r>
    <x v="24"/>
    <x v="1"/>
    <x v="7"/>
    <n v="135718072"/>
    <n v="735251609"/>
    <n v="6589131.7"/>
    <n v="343040.4"/>
  </r>
  <r>
    <x v="24"/>
    <x v="1"/>
    <x v="8"/>
    <n v="110441162"/>
    <n v="689231054"/>
    <n v="4962534.4"/>
    <n v="307066.3"/>
  </r>
  <r>
    <x v="24"/>
    <x v="1"/>
    <x v="9"/>
    <n v="186152773"/>
    <n v="1100093695"/>
    <n v="8649565.8"/>
    <n v="499500.2"/>
  </r>
  <r>
    <x v="24"/>
    <x v="1"/>
    <x v="10"/>
    <n v="150652181"/>
    <n v="897062983"/>
    <n v="7490432.7"/>
    <n v="274222.4"/>
  </r>
  <r>
    <x v="24"/>
    <x v="1"/>
    <x v="11"/>
    <n v="185028630"/>
    <n v="985459192"/>
    <n v="9296620.6"/>
    <n v="432554.3"/>
  </r>
  <r>
    <x v="24"/>
    <x v="2"/>
    <x v="0"/>
    <n v="236133"/>
    <n v="189215"/>
    <n v="0"/>
    <n v="0"/>
  </r>
  <r>
    <x v="24"/>
    <x v="2"/>
    <x v="1"/>
    <n v="264193"/>
    <n v="153789"/>
    <n v="0"/>
    <n v="0"/>
  </r>
  <r>
    <x v="24"/>
    <x v="2"/>
    <x v="2"/>
    <n v="39094"/>
    <n v="29543"/>
    <n v="0"/>
    <n v="0"/>
  </r>
  <r>
    <x v="24"/>
    <x v="2"/>
    <x v="3"/>
    <n v="61554"/>
    <n v="41041"/>
    <n v="0"/>
    <n v="0"/>
  </r>
  <r>
    <x v="24"/>
    <x v="2"/>
    <x v="5"/>
    <n v="135259"/>
    <n v="57754"/>
    <n v="0"/>
    <n v="0"/>
  </r>
  <r>
    <x v="24"/>
    <x v="2"/>
    <x v="6"/>
    <n v="223014"/>
    <n v="87013"/>
    <n v="0"/>
    <n v="0"/>
  </r>
  <r>
    <x v="24"/>
    <x v="2"/>
    <x v="7"/>
    <n v="80854"/>
    <n v="19975"/>
    <n v="0"/>
    <n v="0"/>
  </r>
  <r>
    <x v="24"/>
    <x v="2"/>
    <x v="10"/>
    <n v="99817"/>
    <n v="47998"/>
    <n v="0"/>
    <n v="0"/>
  </r>
  <r>
    <x v="24"/>
    <x v="3"/>
    <x v="0"/>
    <n v="142543840"/>
    <n v="195109894"/>
    <n v="5305544"/>
    <n v="11009"/>
  </r>
  <r>
    <x v="24"/>
    <x v="3"/>
    <x v="1"/>
    <n v="21817630"/>
    <n v="27787075"/>
    <n v="1156333"/>
    <n v="2094"/>
  </r>
  <r>
    <x v="24"/>
    <x v="3"/>
    <x v="2"/>
    <n v="42282690"/>
    <n v="58946615"/>
    <n v="1517213"/>
    <n v="3257"/>
  </r>
  <r>
    <x v="24"/>
    <x v="3"/>
    <x v="3"/>
    <n v="74909870"/>
    <n v="99817973"/>
    <n v="1711811"/>
    <n v="6245"/>
  </r>
  <r>
    <x v="24"/>
    <x v="3"/>
    <x v="4"/>
    <n v="95075390"/>
    <n v="119354822"/>
    <n v="3715428"/>
    <n v="9797"/>
  </r>
  <r>
    <x v="24"/>
    <x v="3"/>
    <x v="5"/>
    <n v="52734180"/>
    <n v="60818558"/>
    <n v="1014863"/>
    <n v="3894"/>
  </r>
  <r>
    <x v="24"/>
    <x v="3"/>
    <x v="6"/>
    <n v="52863370"/>
    <n v="67514581"/>
    <n v="773188"/>
    <n v="2122"/>
  </r>
  <r>
    <x v="24"/>
    <x v="3"/>
    <x v="7"/>
    <n v="90324190"/>
    <n v="113960535"/>
    <n v="2286750"/>
    <n v="8017"/>
  </r>
  <r>
    <x v="24"/>
    <x v="3"/>
    <x v="8"/>
    <n v="21800090"/>
    <n v="33006076"/>
    <n v="0"/>
    <n v="0"/>
  </r>
  <r>
    <x v="24"/>
    <x v="3"/>
    <x v="9"/>
    <n v="21933260"/>
    <n v="34047111"/>
    <n v="469026"/>
    <n v="2739"/>
  </r>
  <r>
    <x v="24"/>
    <x v="3"/>
    <x v="10"/>
    <n v="131779270"/>
    <n v="197863726"/>
    <n v="5165481"/>
    <n v="26082"/>
  </r>
  <r>
    <x v="24"/>
    <x v="3"/>
    <x v="11"/>
    <n v="21474820"/>
    <n v="37316789"/>
    <n v="0"/>
    <n v="0"/>
  </r>
  <r>
    <x v="25"/>
    <x v="1"/>
    <x v="0"/>
    <n v="9613"/>
    <n v="59883"/>
    <n v="0"/>
    <n v="0"/>
  </r>
  <r>
    <x v="25"/>
    <x v="1"/>
    <x v="1"/>
    <n v="1485"/>
    <n v="322"/>
    <n v="0"/>
    <n v="0"/>
  </r>
  <r>
    <x v="25"/>
    <x v="1"/>
    <x v="2"/>
    <n v="7731"/>
    <n v="20852"/>
    <n v="0"/>
    <n v="0"/>
  </r>
  <r>
    <x v="25"/>
    <x v="1"/>
    <x v="3"/>
    <n v="32804"/>
    <n v="116965"/>
    <n v="0"/>
    <n v="0"/>
  </r>
  <r>
    <x v="25"/>
    <x v="1"/>
    <x v="4"/>
    <n v="4332"/>
    <n v="11630"/>
    <n v="0"/>
    <n v="0"/>
  </r>
  <r>
    <x v="25"/>
    <x v="1"/>
    <x v="5"/>
    <n v="5832"/>
    <n v="21665"/>
    <n v="0"/>
    <n v="0"/>
  </r>
  <r>
    <x v="25"/>
    <x v="1"/>
    <x v="6"/>
    <n v="6859"/>
    <n v="20697"/>
    <n v="0"/>
    <n v="0"/>
  </r>
  <r>
    <x v="25"/>
    <x v="1"/>
    <x v="7"/>
    <n v="1365057"/>
    <n v="3496719"/>
    <n v="0"/>
    <n v="0"/>
  </r>
  <r>
    <x v="25"/>
    <x v="1"/>
    <x v="8"/>
    <n v="475624"/>
    <n v="137076"/>
    <n v="0"/>
    <n v="0"/>
  </r>
  <r>
    <x v="25"/>
    <x v="1"/>
    <x v="9"/>
    <n v="1812248"/>
    <n v="5142892"/>
    <n v="0"/>
    <n v="0"/>
  </r>
  <r>
    <x v="25"/>
    <x v="1"/>
    <x v="10"/>
    <n v="869"/>
    <n v="2567"/>
    <n v="0"/>
    <n v="0"/>
  </r>
  <r>
    <x v="25"/>
    <x v="1"/>
    <x v="11"/>
    <n v="4087447"/>
    <n v="9598450"/>
    <n v="0"/>
    <n v="0"/>
  </r>
  <r>
    <x v="25"/>
    <x v="2"/>
    <x v="6"/>
    <n v="29225"/>
    <n v="15493"/>
    <n v="0"/>
    <n v="0"/>
  </r>
  <r>
    <x v="25"/>
    <x v="2"/>
    <x v="7"/>
    <n v="108500"/>
    <n v="68711"/>
    <n v="0"/>
    <n v="0"/>
  </r>
  <r>
    <x v="25"/>
    <x v="2"/>
    <x v="8"/>
    <n v="72000"/>
    <n v="36144"/>
    <n v="0"/>
    <n v="0"/>
  </r>
  <r>
    <x v="25"/>
    <x v="3"/>
    <x v="2"/>
    <n v="117253490"/>
    <n v="7549394"/>
    <n v="0"/>
    <n v="0"/>
  </r>
  <r>
    <x v="25"/>
    <x v="3"/>
    <x v="4"/>
    <n v="51386220"/>
    <n v="2991936"/>
    <n v="0"/>
    <n v="0"/>
  </r>
  <r>
    <x v="25"/>
    <x v="3"/>
    <x v="5"/>
    <n v="119793310"/>
    <n v="6611320"/>
    <n v="0"/>
    <n v="0"/>
  </r>
  <r>
    <x v="25"/>
    <x v="3"/>
    <x v="6"/>
    <n v="60373460"/>
    <n v="3087438"/>
    <n v="0"/>
    <n v="0"/>
  </r>
  <r>
    <x v="25"/>
    <x v="3"/>
    <x v="8"/>
    <n v="61442240"/>
    <n v="3211481"/>
    <n v="0"/>
    <n v="0"/>
  </r>
  <r>
    <x v="25"/>
    <x v="3"/>
    <x v="9"/>
    <n v="62100200"/>
    <n v="3597290"/>
    <n v="0"/>
    <n v="0"/>
  </r>
  <r>
    <x v="25"/>
    <x v="3"/>
    <x v="11"/>
    <n v="62345560"/>
    <n v="3587598"/>
    <n v="0"/>
    <n v="0"/>
  </r>
  <r>
    <x v="26"/>
    <x v="1"/>
    <x v="1"/>
    <n v="4900"/>
    <n v="250000"/>
    <n v="0"/>
    <n v="0"/>
  </r>
  <r>
    <x v="27"/>
    <x v="1"/>
    <x v="0"/>
    <n v="154473"/>
    <n v="881173"/>
    <n v="0"/>
    <n v="0"/>
  </r>
  <r>
    <x v="27"/>
    <x v="1"/>
    <x v="1"/>
    <n v="113698"/>
    <n v="439873"/>
    <n v="0"/>
    <n v="0"/>
  </r>
  <r>
    <x v="27"/>
    <x v="1"/>
    <x v="2"/>
    <n v="265067"/>
    <n v="865284"/>
    <n v="0"/>
    <n v="0"/>
  </r>
  <r>
    <x v="27"/>
    <x v="1"/>
    <x v="3"/>
    <n v="26072"/>
    <n v="121723"/>
    <n v="0"/>
    <n v="0"/>
  </r>
  <r>
    <x v="27"/>
    <x v="1"/>
    <x v="4"/>
    <n v="4155"/>
    <n v="62355"/>
    <n v="2160"/>
    <n v="864"/>
  </r>
  <r>
    <x v="27"/>
    <x v="1"/>
    <x v="5"/>
    <n v="31609"/>
    <n v="139605"/>
    <n v="0"/>
    <n v="0"/>
  </r>
  <r>
    <x v="27"/>
    <x v="1"/>
    <x v="6"/>
    <n v="8414"/>
    <n v="46020"/>
    <n v="0"/>
    <n v="0"/>
  </r>
  <r>
    <x v="27"/>
    <x v="1"/>
    <x v="7"/>
    <n v="367"/>
    <n v="2628"/>
    <n v="0"/>
    <n v="0"/>
  </r>
  <r>
    <x v="27"/>
    <x v="1"/>
    <x v="9"/>
    <n v="679"/>
    <n v="4624"/>
    <n v="0"/>
    <n v="0"/>
  </r>
  <r>
    <x v="27"/>
    <x v="1"/>
    <x v="10"/>
    <n v="127592"/>
    <n v="412603"/>
    <n v="0"/>
    <n v="0"/>
  </r>
  <r>
    <x v="27"/>
    <x v="1"/>
    <x v="11"/>
    <n v="12903"/>
    <n v="73583"/>
    <n v="0"/>
    <n v="0"/>
  </r>
  <r>
    <x v="27"/>
    <x v="2"/>
    <x v="0"/>
    <n v="3950841"/>
    <n v="3159341"/>
    <n v="0"/>
    <n v="0"/>
  </r>
  <r>
    <x v="27"/>
    <x v="2"/>
    <x v="1"/>
    <n v="4036290"/>
    <n v="3033996"/>
    <n v="0"/>
    <n v="0"/>
  </r>
  <r>
    <x v="27"/>
    <x v="2"/>
    <x v="2"/>
    <n v="4056777"/>
    <n v="2716959"/>
    <n v="0"/>
    <n v="0"/>
  </r>
  <r>
    <x v="27"/>
    <x v="2"/>
    <x v="3"/>
    <n v="859282"/>
    <n v="550026"/>
    <n v="0"/>
    <n v="0"/>
  </r>
  <r>
    <x v="27"/>
    <x v="2"/>
    <x v="5"/>
    <n v="345144"/>
    <n v="151316"/>
    <n v="0"/>
    <n v="0"/>
  </r>
  <r>
    <x v="27"/>
    <x v="2"/>
    <x v="6"/>
    <n v="41443"/>
    <n v="20881"/>
    <n v="0"/>
    <n v="0"/>
  </r>
  <r>
    <x v="27"/>
    <x v="2"/>
    <x v="9"/>
    <n v="399756"/>
    <n v="233515"/>
    <n v="0"/>
    <n v="0"/>
  </r>
  <r>
    <x v="27"/>
    <x v="2"/>
    <x v="10"/>
    <n v="1012293"/>
    <n v="632218"/>
    <n v="0"/>
    <n v="0"/>
  </r>
  <r>
    <x v="27"/>
    <x v="2"/>
    <x v="11"/>
    <n v="945097"/>
    <n v="558066"/>
    <n v="0"/>
    <n v="0"/>
  </r>
  <r>
    <x v="28"/>
    <x v="1"/>
    <x v="0"/>
    <n v="17949"/>
    <n v="52848"/>
    <n v="0"/>
    <n v="0"/>
  </r>
  <r>
    <x v="28"/>
    <x v="1"/>
    <x v="1"/>
    <n v="15187"/>
    <n v="66850"/>
    <n v="0"/>
    <n v="0"/>
  </r>
  <r>
    <x v="28"/>
    <x v="1"/>
    <x v="2"/>
    <n v="10048"/>
    <n v="23458"/>
    <n v="0"/>
    <n v="0"/>
  </r>
  <r>
    <x v="28"/>
    <x v="1"/>
    <x v="3"/>
    <n v="37240"/>
    <n v="112013"/>
    <n v="0"/>
    <n v="0"/>
  </r>
  <r>
    <x v="28"/>
    <x v="1"/>
    <x v="4"/>
    <n v="17854"/>
    <n v="76617"/>
    <n v="0"/>
    <n v="0"/>
  </r>
  <r>
    <x v="28"/>
    <x v="1"/>
    <x v="5"/>
    <n v="24569"/>
    <n v="86852"/>
    <n v="0"/>
    <n v="0"/>
  </r>
  <r>
    <x v="28"/>
    <x v="1"/>
    <x v="6"/>
    <n v="25958"/>
    <n v="85089"/>
    <n v="0"/>
    <n v="0"/>
  </r>
  <r>
    <x v="28"/>
    <x v="1"/>
    <x v="7"/>
    <n v="24494"/>
    <n v="88027"/>
    <n v="0"/>
    <n v="0"/>
  </r>
  <r>
    <x v="28"/>
    <x v="1"/>
    <x v="8"/>
    <n v="18347"/>
    <n v="64736"/>
    <n v="0"/>
    <n v="0"/>
  </r>
  <r>
    <x v="28"/>
    <x v="1"/>
    <x v="9"/>
    <n v="29893"/>
    <n v="107055"/>
    <n v="0"/>
    <n v="0"/>
  </r>
  <r>
    <x v="28"/>
    <x v="1"/>
    <x v="10"/>
    <n v="14793"/>
    <n v="76575"/>
    <n v="0"/>
    <n v="0"/>
  </r>
  <r>
    <x v="28"/>
    <x v="2"/>
    <x v="0"/>
    <n v="16159443"/>
    <n v="4889969"/>
    <n v="0"/>
    <n v="0"/>
  </r>
  <r>
    <x v="28"/>
    <x v="2"/>
    <x v="1"/>
    <n v="3073"/>
    <n v="9575"/>
    <n v="0"/>
    <n v="0"/>
  </r>
  <r>
    <x v="28"/>
    <x v="2"/>
    <x v="2"/>
    <n v="18392494"/>
    <n v="6000213"/>
    <n v="0"/>
    <n v="0"/>
  </r>
  <r>
    <x v="28"/>
    <x v="2"/>
    <x v="3"/>
    <n v="19161431"/>
    <n v="1726485"/>
    <n v="1177246"/>
    <n v="102"/>
  </r>
  <r>
    <x v="28"/>
    <x v="2"/>
    <x v="4"/>
    <n v="12410"/>
    <n v="30645"/>
    <n v="0"/>
    <n v="0"/>
  </r>
  <r>
    <x v="28"/>
    <x v="2"/>
    <x v="5"/>
    <n v="926923"/>
    <n v="268827"/>
    <n v="0"/>
    <n v="0"/>
  </r>
  <r>
    <x v="28"/>
    <x v="2"/>
    <x v="6"/>
    <n v="16963"/>
    <n v="38495"/>
    <n v="0"/>
    <n v="0"/>
  </r>
  <r>
    <x v="28"/>
    <x v="2"/>
    <x v="8"/>
    <n v="2081"/>
    <n v="4866"/>
    <n v="0"/>
    <n v="0"/>
  </r>
  <r>
    <x v="28"/>
    <x v="2"/>
    <x v="10"/>
    <n v="18979743"/>
    <n v="442591"/>
    <n v="0"/>
    <n v="0"/>
  </r>
  <r>
    <x v="29"/>
    <x v="0"/>
    <x v="0"/>
    <n v="164210163"/>
    <n v="523620566"/>
    <n v="30932610.6"/>
    <n v="584289.6"/>
  </r>
  <r>
    <x v="29"/>
    <x v="0"/>
    <x v="1"/>
    <n v="123873749"/>
    <n v="248051859"/>
    <n v="16228405.2"/>
    <n v="278792.7"/>
  </r>
  <r>
    <x v="29"/>
    <x v="0"/>
    <x v="2"/>
    <n v="178987742"/>
    <n v="295879966"/>
    <n v="21920181"/>
    <n v="326892"/>
  </r>
  <r>
    <x v="29"/>
    <x v="0"/>
    <x v="3"/>
    <n v="192887659"/>
    <n v="300770026"/>
    <n v="23419149.4"/>
    <n v="260985.5"/>
  </r>
  <r>
    <x v="29"/>
    <x v="0"/>
    <x v="4"/>
    <n v="195235257"/>
    <n v="309603480"/>
    <n v="21815003.6"/>
    <n v="307522.1"/>
  </r>
  <r>
    <x v="29"/>
    <x v="0"/>
    <x v="5"/>
    <n v="160423873"/>
    <n v="256382398"/>
    <n v="16250980.3"/>
    <n v="267335.7"/>
  </r>
  <r>
    <x v="29"/>
    <x v="0"/>
    <x v="6"/>
    <n v="166965271"/>
    <n v="268369005"/>
    <n v="16877342.3"/>
    <n v="238223.6"/>
  </r>
  <r>
    <x v="29"/>
    <x v="0"/>
    <x v="7"/>
    <n v="147613733"/>
    <n v="269015572"/>
    <n v="15273384.7"/>
    <n v="252474"/>
  </r>
  <r>
    <x v="29"/>
    <x v="0"/>
    <x v="8"/>
    <n v="97449952"/>
    <n v="200160411"/>
    <n v="10098981.2"/>
    <n v="162023.4"/>
  </r>
  <r>
    <x v="29"/>
    <x v="0"/>
    <x v="9"/>
    <n v="70781384"/>
    <n v="181249445"/>
    <n v="7534117.7"/>
    <n v="176248.6"/>
  </r>
  <r>
    <x v="29"/>
    <x v="0"/>
    <x v="10"/>
    <n v="57784292"/>
    <n v="165220913"/>
    <n v="6318413.2"/>
    <n v="134605.1"/>
  </r>
  <r>
    <x v="29"/>
    <x v="0"/>
    <x v="11"/>
    <n v="96102609"/>
    <n v="342952726"/>
    <n v="11350284.2"/>
    <n v="366108.8"/>
  </r>
  <r>
    <x v="29"/>
    <x v="1"/>
    <x v="0"/>
    <n v="306871149"/>
    <n v="680159289"/>
    <n v="8820321.4"/>
    <n v="246415.8"/>
  </r>
  <r>
    <x v="29"/>
    <x v="1"/>
    <x v="1"/>
    <n v="239216281"/>
    <n v="527265782"/>
    <n v="6691877.4"/>
    <n v="197992.4"/>
  </r>
  <r>
    <x v="29"/>
    <x v="1"/>
    <x v="2"/>
    <n v="273903414"/>
    <n v="713192652"/>
    <n v="8402874.5"/>
    <n v="260041.4"/>
  </r>
  <r>
    <x v="29"/>
    <x v="1"/>
    <x v="3"/>
    <n v="293225623"/>
    <n v="636130847"/>
    <n v="9470396.2"/>
    <n v="246607.5"/>
  </r>
  <r>
    <x v="29"/>
    <x v="1"/>
    <x v="4"/>
    <n v="332486978"/>
    <n v="725482174"/>
    <n v="11295800.3"/>
    <n v="260003.5"/>
  </r>
  <r>
    <x v="29"/>
    <x v="1"/>
    <x v="5"/>
    <n v="311123683"/>
    <n v="659807161"/>
    <n v="9921156.6"/>
    <n v="300172.8"/>
  </r>
  <r>
    <x v="29"/>
    <x v="1"/>
    <x v="6"/>
    <n v="318931432"/>
    <n v="755035985"/>
    <n v="10431854.5"/>
    <n v="426790.3"/>
  </r>
  <r>
    <x v="29"/>
    <x v="1"/>
    <x v="7"/>
    <n v="317691093"/>
    <n v="752845864"/>
    <n v="9198905.2"/>
    <n v="322900.1"/>
  </r>
  <r>
    <x v="29"/>
    <x v="1"/>
    <x v="8"/>
    <n v="280135429"/>
    <n v="852446580"/>
    <n v="7566614.7"/>
    <n v="2078872"/>
  </r>
  <r>
    <x v="29"/>
    <x v="1"/>
    <x v="9"/>
    <n v="266380539"/>
    <n v="771427984"/>
    <n v="7835649.6"/>
    <n v="254008.3"/>
  </r>
  <r>
    <x v="29"/>
    <x v="1"/>
    <x v="10"/>
    <n v="305993188"/>
    <n v="780538499"/>
    <n v="8237549.1"/>
    <n v="699035.6"/>
  </r>
  <r>
    <x v="29"/>
    <x v="1"/>
    <x v="11"/>
    <n v="252248048"/>
    <n v="635445996"/>
    <n v="7649146.2"/>
    <n v="255894"/>
  </r>
  <r>
    <x v="29"/>
    <x v="2"/>
    <x v="0"/>
    <n v="12815680"/>
    <n v="9282711"/>
    <n v="0"/>
    <n v="0"/>
  </r>
  <r>
    <x v="29"/>
    <x v="2"/>
    <x v="1"/>
    <n v="10439506"/>
    <n v="6722056"/>
    <n v="0"/>
    <n v="0"/>
  </r>
  <r>
    <x v="29"/>
    <x v="2"/>
    <x v="2"/>
    <n v="7515074"/>
    <n v="4949071"/>
    <n v="0"/>
    <n v="0"/>
  </r>
  <r>
    <x v="29"/>
    <x v="2"/>
    <x v="3"/>
    <n v="882098"/>
    <n v="391354"/>
    <n v="0"/>
    <n v="0"/>
  </r>
  <r>
    <x v="29"/>
    <x v="2"/>
    <x v="4"/>
    <n v="1831810"/>
    <n v="678157"/>
    <n v="0"/>
    <n v="0"/>
  </r>
  <r>
    <x v="29"/>
    <x v="2"/>
    <x v="5"/>
    <n v="844938"/>
    <n v="299209"/>
    <n v="0"/>
    <n v="0"/>
  </r>
  <r>
    <x v="29"/>
    <x v="2"/>
    <x v="6"/>
    <n v="1248451"/>
    <n v="502714"/>
    <n v="0"/>
    <n v="0"/>
  </r>
  <r>
    <x v="29"/>
    <x v="2"/>
    <x v="7"/>
    <n v="589742"/>
    <n v="407027"/>
    <n v="0"/>
    <n v="0"/>
  </r>
  <r>
    <x v="29"/>
    <x v="2"/>
    <x v="8"/>
    <n v="1107603"/>
    <n v="491734"/>
    <n v="0"/>
    <n v="0"/>
  </r>
  <r>
    <x v="29"/>
    <x v="2"/>
    <x v="9"/>
    <n v="37732"/>
    <n v="71429"/>
    <n v="0"/>
    <n v="0"/>
  </r>
  <r>
    <x v="29"/>
    <x v="2"/>
    <x v="10"/>
    <n v="1146832"/>
    <n v="548800"/>
    <n v="0"/>
    <n v="0"/>
  </r>
  <r>
    <x v="29"/>
    <x v="2"/>
    <x v="11"/>
    <n v="33911755"/>
    <n v="2044463"/>
    <n v="0"/>
    <n v="0"/>
  </r>
  <r>
    <x v="29"/>
    <x v="3"/>
    <x v="0"/>
    <n v="40641360"/>
    <n v="4310601"/>
    <n v="0"/>
    <n v="0"/>
  </r>
  <r>
    <x v="30"/>
    <x v="0"/>
    <x v="0"/>
    <n v="31572739"/>
    <n v="146088019"/>
    <n v="5186091.4"/>
    <n v="118680.5"/>
  </r>
  <r>
    <x v="30"/>
    <x v="0"/>
    <x v="1"/>
    <n v="35703296"/>
    <n v="104157195"/>
    <n v="3874514.9"/>
    <n v="63269.7"/>
  </r>
  <r>
    <x v="30"/>
    <x v="0"/>
    <x v="2"/>
    <n v="45813144"/>
    <n v="132379205"/>
    <n v="4874269.2"/>
    <n v="76590.4"/>
  </r>
  <r>
    <x v="30"/>
    <x v="0"/>
    <x v="3"/>
    <n v="48184811"/>
    <n v="136408706"/>
    <n v="6020224.8"/>
    <n v="47756"/>
  </r>
  <r>
    <x v="30"/>
    <x v="0"/>
    <x v="4"/>
    <n v="39026055"/>
    <n v="117122123"/>
    <n v="5356313.3"/>
    <n v="55541.5"/>
  </r>
  <r>
    <x v="30"/>
    <x v="0"/>
    <x v="5"/>
    <n v="50362869"/>
    <n v="109747845"/>
    <n v="4496409"/>
    <n v="59944"/>
  </r>
  <r>
    <x v="30"/>
    <x v="0"/>
    <x v="6"/>
    <n v="49601763"/>
    <n v="117332391"/>
    <n v="4345953.9"/>
    <n v="54030.8"/>
  </r>
  <r>
    <x v="30"/>
    <x v="0"/>
    <x v="7"/>
    <n v="42430023"/>
    <n v="101534899"/>
    <n v="3447579.8"/>
    <n v="45928.1"/>
  </r>
  <r>
    <x v="30"/>
    <x v="0"/>
    <x v="8"/>
    <n v="29951824"/>
    <n v="79778517"/>
    <n v="2674128"/>
    <n v="34593.1"/>
  </r>
  <r>
    <x v="30"/>
    <x v="0"/>
    <x v="9"/>
    <n v="24653016"/>
    <n v="91267047"/>
    <n v="2971590.7"/>
    <n v="65972.2"/>
  </r>
  <r>
    <x v="30"/>
    <x v="0"/>
    <x v="10"/>
    <n v="23234888"/>
    <n v="95965852"/>
    <n v="3162989.4"/>
    <n v="56607"/>
  </r>
  <r>
    <x v="30"/>
    <x v="0"/>
    <x v="11"/>
    <n v="19664279"/>
    <n v="81430282"/>
    <n v="2586765.8"/>
    <n v="44732.8"/>
  </r>
  <r>
    <x v="30"/>
    <x v="1"/>
    <x v="0"/>
    <n v="98778548"/>
    <n v="76877076"/>
    <n v="4697751.4"/>
    <n v="23374.4"/>
  </r>
  <r>
    <x v="30"/>
    <x v="1"/>
    <x v="1"/>
    <n v="96042696"/>
    <n v="77352777"/>
    <n v="4872720.2"/>
    <n v="32543.7"/>
  </r>
  <r>
    <x v="30"/>
    <x v="1"/>
    <x v="2"/>
    <n v="114309155"/>
    <n v="96239546"/>
    <n v="5879381"/>
    <n v="24646.8"/>
  </r>
  <r>
    <x v="30"/>
    <x v="1"/>
    <x v="3"/>
    <n v="129458551"/>
    <n v="113208735"/>
    <n v="7182349.6"/>
    <n v="38258.9"/>
  </r>
  <r>
    <x v="30"/>
    <x v="1"/>
    <x v="4"/>
    <n v="93684132"/>
    <n v="87002192"/>
    <n v="5566404"/>
    <n v="37260.9"/>
  </r>
  <r>
    <x v="30"/>
    <x v="1"/>
    <x v="5"/>
    <n v="125022545"/>
    <n v="111150099"/>
    <n v="6949036.3"/>
    <n v="39592.3"/>
  </r>
  <r>
    <x v="30"/>
    <x v="1"/>
    <x v="6"/>
    <n v="123874286"/>
    <n v="115431874"/>
    <n v="6543627.3"/>
    <n v="50982.5"/>
  </r>
  <r>
    <x v="30"/>
    <x v="1"/>
    <x v="7"/>
    <n v="117383610"/>
    <n v="110186593"/>
    <n v="5831439.4"/>
    <n v="52520.3"/>
  </r>
  <r>
    <x v="30"/>
    <x v="1"/>
    <x v="8"/>
    <n v="101494836"/>
    <n v="91049162"/>
    <n v="4835647.5"/>
    <n v="44347.4"/>
  </r>
  <r>
    <x v="30"/>
    <x v="1"/>
    <x v="9"/>
    <n v="153300841"/>
    <n v="127001658"/>
    <n v="6305936.6"/>
    <n v="41873.9"/>
  </r>
  <r>
    <x v="30"/>
    <x v="1"/>
    <x v="10"/>
    <n v="117873595"/>
    <n v="106482963"/>
    <n v="5572546.7"/>
    <n v="45181.9"/>
  </r>
  <r>
    <x v="30"/>
    <x v="1"/>
    <x v="11"/>
    <n v="97377798"/>
    <n v="96244127"/>
    <n v="5029881.9"/>
    <n v="36721.9"/>
  </r>
  <r>
    <x v="30"/>
    <x v="2"/>
    <x v="0"/>
    <n v="9490"/>
    <n v="22271"/>
    <n v="0"/>
    <n v="0"/>
  </r>
  <r>
    <x v="30"/>
    <x v="2"/>
    <x v="1"/>
    <n v="62219518"/>
    <n v="17247885"/>
    <n v="1509528"/>
    <n v="662"/>
  </r>
  <r>
    <x v="30"/>
    <x v="2"/>
    <x v="2"/>
    <n v="28011"/>
    <n v="46578"/>
    <n v="0"/>
    <n v="0"/>
  </r>
  <r>
    <x v="30"/>
    <x v="2"/>
    <x v="3"/>
    <n v="44337495"/>
    <n v="3852645"/>
    <n v="2793387"/>
    <n v="212"/>
  </r>
  <r>
    <x v="30"/>
    <x v="2"/>
    <x v="4"/>
    <n v="26700"/>
    <n v="71724"/>
    <n v="0"/>
    <n v="0"/>
  </r>
  <r>
    <x v="30"/>
    <x v="2"/>
    <x v="6"/>
    <n v="13909690"/>
    <n v="2942294"/>
    <n v="0"/>
    <n v="0"/>
  </r>
  <r>
    <x v="30"/>
    <x v="2"/>
    <x v="7"/>
    <n v="160291"/>
    <n v="72030"/>
    <n v="0"/>
    <n v="0"/>
  </r>
  <r>
    <x v="30"/>
    <x v="2"/>
    <x v="8"/>
    <n v="20460"/>
    <n v="54420"/>
    <n v="0"/>
    <n v="0"/>
  </r>
  <r>
    <x v="30"/>
    <x v="2"/>
    <x v="9"/>
    <n v="7270"/>
    <n v="17858"/>
    <n v="0"/>
    <n v="0"/>
  </r>
  <r>
    <x v="30"/>
    <x v="2"/>
    <x v="10"/>
    <n v="16501418"/>
    <n v="3485645"/>
    <n v="0"/>
    <n v="0"/>
  </r>
  <r>
    <x v="30"/>
    <x v="2"/>
    <x v="11"/>
    <n v="65898221"/>
    <n v="18120958"/>
    <n v="887689"/>
    <n v="1394"/>
  </r>
  <r>
    <x v="30"/>
    <x v="3"/>
    <x v="2"/>
    <n v="51783640"/>
    <n v="4921174"/>
    <n v="0"/>
    <n v="0"/>
  </r>
  <r>
    <x v="30"/>
    <x v="3"/>
    <x v="5"/>
    <n v="33026510"/>
    <n v="693556"/>
    <n v="0"/>
    <n v="0"/>
  </r>
  <r>
    <x v="30"/>
    <x v="3"/>
    <x v="7"/>
    <n v="35000000"/>
    <n v="6650000"/>
    <n v="0"/>
    <n v="0"/>
  </r>
  <r>
    <x v="30"/>
    <x v="3"/>
    <x v="8"/>
    <n v="40250000"/>
    <n v="7687750"/>
    <n v="0"/>
    <n v="0"/>
  </r>
  <r>
    <x v="30"/>
    <x v="3"/>
    <x v="10"/>
    <n v="58500000"/>
    <n v="10885000"/>
    <n v="0"/>
    <n v="0"/>
  </r>
  <r>
    <x v="31"/>
    <x v="0"/>
    <x v="3"/>
    <n v="6657500"/>
    <n v="4704750"/>
    <n v="0"/>
    <n v="0"/>
  </r>
  <r>
    <x v="31"/>
    <x v="0"/>
    <x v="4"/>
    <n v="2213750"/>
    <n v="1440750"/>
    <n v="0"/>
    <n v="0"/>
  </r>
  <r>
    <x v="31"/>
    <x v="0"/>
    <x v="5"/>
    <n v="4278750"/>
    <n v="3021250"/>
    <n v="0"/>
    <n v="0"/>
  </r>
  <r>
    <x v="31"/>
    <x v="0"/>
    <x v="6"/>
    <n v="2300000"/>
    <n v="1505000"/>
    <n v="0"/>
    <n v="0"/>
  </r>
  <r>
    <x v="31"/>
    <x v="0"/>
    <x v="7"/>
    <n v="4200000"/>
    <n v="3010000"/>
    <n v="0"/>
    <n v="0"/>
  </r>
  <r>
    <x v="31"/>
    <x v="1"/>
    <x v="0"/>
    <n v="3908524"/>
    <n v="2617395"/>
    <n v="262825"/>
    <n v="0"/>
  </r>
  <r>
    <x v="31"/>
    <x v="1"/>
    <x v="1"/>
    <n v="11830"/>
    <n v="37324"/>
    <n v="0"/>
    <n v="0"/>
  </r>
  <r>
    <x v="31"/>
    <x v="1"/>
    <x v="2"/>
    <n v="44578"/>
    <n v="306322"/>
    <n v="0"/>
    <n v="0"/>
  </r>
  <r>
    <x v="31"/>
    <x v="1"/>
    <x v="3"/>
    <n v="11648"/>
    <n v="135593"/>
    <n v="0"/>
    <n v="0"/>
  </r>
  <r>
    <x v="31"/>
    <x v="1"/>
    <x v="4"/>
    <n v="25145"/>
    <n v="65010"/>
    <n v="0"/>
    <n v="0"/>
  </r>
  <r>
    <x v="31"/>
    <x v="1"/>
    <x v="5"/>
    <n v="27972"/>
    <n v="73000"/>
    <n v="0"/>
    <n v="0"/>
  </r>
  <r>
    <x v="31"/>
    <x v="1"/>
    <x v="6"/>
    <n v="14327"/>
    <n v="32930"/>
    <n v="0"/>
    <n v="0"/>
  </r>
  <r>
    <x v="31"/>
    <x v="1"/>
    <x v="7"/>
    <n v="108076"/>
    <n v="247862"/>
    <n v="0"/>
    <n v="0"/>
  </r>
  <r>
    <x v="31"/>
    <x v="1"/>
    <x v="8"/>
    <n v="74084"/>
    <n v="263623"/>
    <n v="0"/>
    <n v="0"/>
  </r>
  <r>
    <x v="31"/>
    <x v="1"/>
    <x v="9"/>
    <n v="2299937"/>
    <n v="5579361"/>
    <n v="1970000"/>
    <n v="0"/>
  </r>
  <r>
    <x v="31"/>
    <x v="1"/>
    <x v="10"/>
    <n v="5284663"/>
    <n v="2109137"/>
    <n v="140"/>
    <n v="167"/>
  </r>
  <r>
    <x v="31"/>
    <x v="1"/>
    <x v="11"/>
    <n v="4695376"/>
    <n v="3021620"/>
    <n v="189235"/>
    <n v="0"/>
  </r>
  <r>
    <x v="31"/>
    <x v="2"/>
    <x v="0"/>
    <n v="4917290"/>
    <n v="3172997"/>
    <n v="0"/>
    <n v="0"/>
  </r>
  <r>
    <x v="31"/>
    <x v="2"/>
    <x v="1"/>
    <n v="1520475"/>
    <n v="1081329"/>
    <n v="0"/>
    <n v="0"/>
  </r>
  <r>
    <x v="31"/>
    <x v="2"/>
    <x v="2"/>
    <n v="928477"/>
    <n v="618839"/>
    <n v="0"/>
    <n v="0"/>
  </r>
  <r>
    <x v="31"/>
    <x v="2"/>
    <x v="3"/>
    <n v="2065010"/>
    <n v="1071474"/>
    <n v="0"/>
    <n v="0"/>
  </r>
  <r>
    <x v="31"/>
    <x v="2"/>
    <x v="4"/>
    <n v="600200"/>
    <n v="203022"/>
    <n v="0"/>
    <n v="0"/>
  </r>
  <r>
    <x v="31"/>
    <x v="2"/>
    <x v="5"/>
    <n v="1464140"/>
    <n v="442148"/>
    <n v="0"/>
    <n v="0"/>
  </r>
  <r>
    <x v="31"/>
    <x v="2"/>
    <x v="6"/>
    <n v="1762200"/>
    <n v="708081"/>
    <n v="0"/>
    <n v="0"/>
  </r>
  <r>
    <x v="31"/>
    <x v="2"/>
    <x v="7"/>
    <n v="1449500"/>
    <n v="603268"/>
    <n v="0"/>
    <n v="0"/>
  </r>
  <r>
    <x v="31"/>
    <x v="2"/>
    <x v="8"/>
    <n v="1346040"/>
    <n v="601716"/>
    <n v="0"/>
    <n v="0"/>
  </r>
  <r>
    <x v="31"/>
    <x v="2"/>
    <x v="9"/>
    <n v="2441173"/>
    <n v="938791"/>
    <n v="0"/>
    <n v="0"/>
  </r>
  <r>
    <x v="31"/>
    <x v="2"/>
    <x v="11"/>
    <n v="1167125"/>
    <n v="483968"/>
    <n v="0"/>
    <n v="0"/>
  </r>
  <r>
    <x v="31"/>
    <x v="3"/>
    <x v="0"/>
    <n v="11008520"/>
    <n v="2513795"/>
    <n v="0"/>
    <n v="0"/>
  </r>
  <r>
    <x v="31"/>
    <x v="3"/>
    <x v="2"/>
    <n v="10499770"/>
    <n v="2718600"/>
    <n v="0"/>
    <n v="0"/>
  </r>
  <r>
    <x v="31"/>
    <x v="3"/>
    <x v="3"/>
    <n v="7601840"/>
    <n v="1915663"/>
    <n v="0"/>
    <n v="0"/>
  </r>
  <r>
    <x v="31"/>
    <x v="3"/>
    <x v="11"/>
    <n v="8003260"/>
    <n v="2105097"/>
    <n v="0"/>
    <n v="0"/>
  </r>
  <r>
    <x v="32"/>
    <x v="1"/>
    <x v="0"/>
    <n v="5801824"/>
    <n v="3926686"/>
    <n v="130364"/>
    <n v="6914"/>
  </r>
  <r>
    <x v="32"/>
    <x v="1"/>
    <x v="1"/>
    <n v="6822512"/>
    <n v="5574029"/>
    <n v="177959"/>
    <n v="11151"/>
  </r>
  <r>
    <x v="32"/>
    <x v="1"/>
    <x v="2"/>
    <n v="6256518"/>
    <n v="4163921"/>
    <n v="122543"/>
    <n v="7145"/>
  </r>
  <r>
    <x v="32"/>
    <x v="1"/>
    <x v="3"/>
    <n v="20722146"/>
    <n v="14661835"/>
    <n v="449615"/>
    <n v="21505"/>
  </r>
  <r>
    <x v="32"/>
    <x v="1"/>
    <x v="4"/>
    <n v="3651416"/>
    <n v="2346030"/>
    <n v="93923"/>
    <n v="3279"/>
  </r>
  <r>
    <x v="32"/>
    <x v="1"/>
    <x v="5"/>
    <n v="7599938"/>
    <n v="5158111"/>
    <n v="233312"/>
    <n v="10402"/>
  </r>
  <r>
    <x v="32"/>
    <x v="1"/>
    <x v="6"/>
    <n v="4846663"/>
    <n v="3218605"/>
    <n v="87243"/>
    <n v="6536"/>
  </r>
  <r>
    <x v="32"/>
    <x v="1"/>
    <x v="7"/>
    <n v="8059333"/>
    <n v="5609574"/>
    <n v="49913"/>
    <n v="2396"/>
  </r>
  <r>
    <x v="32"/>
    <x v="1"/>
    <x v="8"/>
    <n v="358619"/>
    <n v="336752"/>
    <n v="9289"/>
    <n v="848"/>
  </r>
  <r>
    <x v="32"/>
    <x v="1"/>
    <x v="9"/>
    <n v="10073369"/>
    <n v="6769188"/>
    <n v="246408"/>
    <n v="17661"/>
  </r>
  <r>
    <x v="32"/>
    <x v="1"/>
    <x v="10"/>
    <n v="39791668"/>
    <n v="22766945"/>
    <n v="1865164"/>
    <n v="61898"/>
  </r>
  <r>
    <x v="32"/>
    <x v="1"/>
    <x v="11"/>
    <n v="9927373"/>
    <n v="6640322"/>
    <n v="60414"/>
    <n v="4816"/>
  </r>
  <r>
    <x v="32"/>
    <x v="3"/>
    <x v="0"/>
    <n v="67008300"/>
    <n v="24363476"/>
    <n v="1586898"/>
    <n v="27572"/>
  </r>
  <r>
    <x v="32"/>
    <x v="3"/>
    <x v="1"/>
    <n v="72435000"/>
    <n v="32930840"/>
    <n v="2399639"/>
    <n v="68387"/>
  </r>
  <r>
    <x v="32"/>
    <x v="3"/>
    <x v="2"/>
    <n v="57609000"/>
    <n v="25040334"/>
    <n v="1318275"/>
    <n v="51123"/>
  </r>
  <r>
    <x v="32"/>
    <x v="3"/>
    <x v="3"/>
    <n v="112137600"/>
    <n v="52883308"/>
    <n v="3242516"/>
    <n v="105026"/>
  </r>
  <r>
    <x v="32"/>
    <x v="3"/>
    <x v="4"/>
    <n v="109254200"/>
    <n v="51341110"/>
    <n v="2747686"/>
    <n v="78691"/>
  </r>
  <r>
    <x v="32"/>
    <x v="3"/>
    <x v="5"/>
    <n v="91449000"/>
    <n v="49851492"/>
    <n v="2652574"/>
    <n v="101273"/>
  </r>
  <r>
    <x v="32"/>
    <x v="3"/>
    <x v="6"/>
    <n v="94185700"/>
    <n v="28568174"/>
    <n v="1998371"/>
    <n v="46926"/>
  </r>
  <r>
    <x v="32"/>
    <x v="3"/>
    <x v="7"/>
    <n v="64067900"/>
    <n v="29291616"/>
    <n v="2046833"/>
    <n v="71559"/>
  </r>
  <r>
    <x v="32"/>
    <x v="3"/>
    <x v="8"/>
    <n v="65650200"/>
    <n v="23641470"/>
    <n v="1574500"/>
    <n v="41696"/>
  </r>
  <r>
    <x v="32"/>
    <x v="3"/>
    <x v="9"/>
    <n v="153905400"/>
    <n v="63237612"/>
    <n v="3694664"/>
    <n v="150980"/>
  </r>
  <r>
    <x v="32"/>
    <x v="3"/>
    <x v="10"/>
    <n v="104959809"/>
    <n v="41788942"/>
    <n v="2835748"/>
    <n v="104183"/>
  </r>
  <r>
    <x v="32"/>
    <x v="3"/>
    <x v="11"/>
    <n v="86315200"/>
    <n v="24213370"/>
    <n v="1690996"/>
    <n v="30337"/>
  </r>
  <r>
    <x v="33"/>
    <x v="0"/>
    <x v="0"/>
    <n v="185682821"/>
    <n v="627639190"/>
    <n v="34943765.1"/>
    <n v="1086860.3"/>
  </r>
  <r>
    <x v="33"/>
    <x v="0"/>
    <x v="1"/>
    <n v="160768873"/>
    <n v="288195860"/>
    <n v="30802747.6"/>
    <n v="528258.9"/>
  </r>
  <r>
    <x v="33"/>
    <x v="0"/>
    <x v="2"/>
    <n v="238260317"/>
    <n v="335153858"/>
    <n v="44308388.2"/>
    <n v="423442.3"/>
  </r>
  <r>
    <x v="33"/>
    <x v="0"/>
    <x v="3"/>
    <n v="251811880"/>
    <n v="330044433"/>
    <n v="45360015.9"/>
    <n v="409963.7"/>
  </r>
  <r>
    <x v="33"/>
    <x v="0"/>
    <x v="4"/>
    <n v="133252912"/>
    <n v="171436280"/>
    <n v="22354116"/>
    <n v="254556.1"/>
  </r>
  <r>
    <x v="33"/>
    <x v="0"/>
    <x v="5"/>
    <n v="111018550"/>
    <n v="139146720"/>
    <n v="15233200.3"/>
    <n v="316793.2"/>
  </r>
  <r>
    <x v="33"/>
    <x v="0"/>
    <x v="6"/>
    <n v="118203852"/>
    <n v="135178683"/>
    <n v="17772464.3"/>
    <n v="283887.6"/>
  </r>
  <r>
    <x v="33"/>
    <x v="0"/>
    <x v="7"/>
    <n v="108570099"/>
    <n v="130786123"/>
    <n v="16224493.2"/>
    <n v="282134.5"/>
  </r>
  <r>
    <x v="33"/>
    <x v="0"/>
    <x v="8"/>
    <n v="110578891"/>
    <n v="140493251"/>
    <n v="17818402.3"/>
    <n v="319708.8"/>
  </r>
  <r>
    <x v="33"/>
    <x v="0"/>
    <x v="9"/>
    <n v="83522421"/>
    <n v="156790146"/>
    <n v="12382240.9"/>
    <n v="337609"/>
  </r>
  <r>
    <x v="33"/>
    <x v="0"/>
    <x v="10"/>
    <n v="44297605"/>
    <n v="124777572"/>
    <n v="6825515.6"/>
    <n v="174523.9"/>
  </r>
  <r>
    <x v="33"/>
    <x v="0"/>
    <x v="11"/>
    <n v="98356359"/>
    <n v="398789435"/>
    <n v="17473946.5"/>
    <n v="753773.7"/>
  </r>
  <r>
    <x v="33"/>
    <x v="1"/>
    <x v="0"/>
    <n v="98884913"/>
    <n v="225179515"/>
    <n v="2561188.3"/>
    <n v="50712"/>
  </r>
  <r>
    <x v="33"/>
    <x v="1"/>
    <x v="1"/>
    <n v="81307175"/>
    <n v="273478482"/>
    <n v="2737313.5"/>
    <n v="64848.8"/>
  </r>
  <r>
    <x v="33"/>
    <x v="1"/>
    <x v="2"/>
    <n v="61417907"/>
    <n v="170752412"/>
    <n v="2485489.8"/>
    <n v="48559.8"/>
  </r>
  <r>
    <x v="33"/>
    <x v="1"/>
    <x v="3"/>
    <n v="73600010"/>
    <n v="196038330"/>
    <n v="2351290.3"/>
    <n v="42117.7"/>
  </r>
  <r>
    <x v="33"/>
    <x v="1"/>
    <x v="4"/>
    <n v="76873620"/>
    <n v="233061482"/>
    <n v="2887756.8"/>
    <n v="65398.4"/>
  </r>
  <r>
    <x v="33"/>
    <x v="1"/>
    <x v="5"/>
    <n v="81751654"/>
    <n v="227743607"/>
    <n v="2987885.1"/>
    <n v="53633.3"/>
  </r>
  <r>
    <x v="33"/>
    <x v="1"/>
    <x v="6"/>
    <n v="96029272"/>
    <n v="304879318"/>
    <n v="3963634"/>
    <n v="116513.3"/>
  </r>
  <r>
    <x v="33"/>
    <x v="1"/>
    <x v="7"/>
    <n v="75935725"/>
    <n v="230943989"/>
    <n v="2731241.2"/>
    <n v="93781.6"/>
  </r>
  <r>
    <x v="33"/>
    <x v="1"/>
    <x v="8"/>
    <n v="96834984"/>
    <n v="318377370"/>
    <n v="3135803.2"/>
    <n v="138702.2"/>
  </r>
  <r>
    <x v="33"/>
    <x v="1"/>
    <x v="9"/>
    <n v="110406621"/>
    <n v="314203936"/>
    <n v="3670880"/>
    <n v="91860.2"/>
  </r>
  <r>
    <x v="33"/>
    <x v="1"/>
    <x v="10"/>
    <n v="106291174"/>
    <n v="349111377"/>
    <n v="4288133.5"/>
    <n v="103328.5"/>
  </r>
  <r>
    <x v="33"/>
    <x v="1"/>
    <x v="11"/>
    <n v="111211755"/>
    <n v="359103545"/>
    <n v="4725547.1"/>
    <n v="144661.5"/>
  </r>
  <r>
    <x v="33"/>
    <x v="2"/>
    <x v="0"/>
    <n v="12957981"/>
    <n v="9867729"/>
    <n v="0"/>
    <n v="0"/>
  </r>
  <r>
    <x v="33"/>
    <x v="2"/>
    <x v="1"/>
    <n v="13403972"/>
    <n v="9323160"/>
    <n v="0"/>
    <n v="0"/>
  </r>
  <r>
    <x v="33"/>
    <x v="2"/>
    <x v="2"/>
    <n v="14496555"/>
    <n v="9411706"/>
    <n v="0"/>
    <n v="0"/>
  </r>
  <r>
    <x v="33"/>
    <x v="2"/>
    <x v="3"/>
    <n v="1676128"/>
    <n v="1016893"/>
    <n v="0"/>
    <n v="0"/>
  </r>
  <r>
    <x v="33"/>
    <x v="2"/>
    <x v="4"/>
    <n v="2503366"/>
    <n v="895816"/>
    <n v="0"/>
    <n v="0"/>
  </r>
  <r>
    <x v="33"/>
    <x v="2"/>
    <x v="5"/>
    <n v="3136929"/>
    <n v="930261"/>
    <n v="0"/>
    <n v="0"/>
  </r>
  <r>
    <x v="33"/>
    <x v="2"/>
    <x v="6"/>
    <n v="7265302"/>
    <n v="2607007"/>
    <n v="0"/>
    <n v="0"/>
  </r>
  <r>
    <x v="33"/>
    <x v="2"/>
    <x v="7"/>
    <n v="1454400"/>
    <n v="718961"/>
    <n v="0"/>
    <n v="0"/>
  </r>
  <r>
    <x v="33"/>
    <x v="2"/>
    <x v="8"/>
    <n v="1597492"/>
    <n v="696976"/>
    <n v="0"/>
    <n v="0"/>
  </r>
  <r>
    <x v="33"/>
    <x v="2"/>
    <x v="9"/>
    <n v="3751382"/>
    <n v="1519184"/>
    <n v="0"/>
    <n v="0"/>
  </r>
  <r>
    <x v="33"/>
    <x v="2"/>
    <x v="10"/>
    <n v="3642392"/>
    <n v="1379371"/>
    <n v="0"/>
    <n v="0"/>
  </r>
  <r>
    <x v="33"/>
    <x v="2"/>
    <x v="11"/>
    <n v="7275474"/>
    <n v="2865157"/>
    <n v="0"/>
    <n v="0"/>
  </r>
  <r>
    <x v="34"/>
    <x v="1"/>
    <x v="0"/>
    <n v="29434"/>
    <n v="82994"/>
    <n v="0"/>
    <n v="0"/>
  </r>
  <r>
    <x v="34"/>
    <x v="1"/>
    <x v="1"/>
    <n v="19285"/>
    <n v="47496"/>
    <n v="0"/>
    <n v="0"/>
  </r>
  <r>
    <x v="34"/>
    <x v="1"/>
    <x v="2"/>
    <n v="15591"/>
    <n v="38884"/>
    <n v="0"/>
    <n v="0"/>
  </r>
  <r>
    <x v="34"/>
    <x v="1"/>
    <x v="3"/>
    <n v="8285"/>
    <n v="19949"/>
    <n v="0"/>
    <n v="0"/>
  </r>
  <r>
    <x v="34"/>
    <x v="1"/>
    <x v="4"/>
    <n v="29175"/>
    <n v="85415"/>
    <n v="0"/>
    <n v="0"/>
  </r>
  <r>
    <x v="34"/>
    <x v="1"/>
    <x v="5"/>
    <n v="4310"/>
    <n v="15841"/>
    <n v="0"/>
    <n v="0"/>
  </r>
  <r>
    <x v="34"/>
    <x v="1"/>
    <x v="6"/>
    <n v="18880"/>
    <n v="69352"/>
    <n v="0"/>
    <n v="0"/>
  </r>
  <r>
    <x v="34"/>
    <x v="1"/>
    <x v="7"/>
    <n v="12472"/>
    <n v="64353"/>
    <n v="0"/>
    <n v="0"/>
  </r>
  <r>
    <x v="34"/>
    <x v="1"/>
    <x v="8"/>
    <n v="24457"/>
    <n v="89081"/>
    <n v="0"/>
    <n v="0"/>
  </r>
  <r>
    <x v="34"/>
    <x v="1"/>
    <x v="9"/>
    <n v="17045"/>
    <n v="62882"/>
    <n v="0"/>
    <n v="0"/>
  </r>
  <r>
    <x v="34"/>
    <x v="1"/>
    <x v="10"/>
    <n v="19556"/>
    <n v="2347697"/>
    <n v="0"/>
    <n v="0"/>
  </r>
  <r>
    <x v="34"/>
    <x v="1"/>
    <x v="11"/>
    <n v="2725"/>
    <n v="13033"/>
    <n v="0"/>
    <n v="0"/>
  </r>
  <r>
    <x v="34"/>
    <x v="2"/>
    <x v="0"/>
    <n v="1610485"/>
    <n v="1087751"/>
    <n v="0"/>
    <n v="0"/>
  </r>
  <r>
    <x v="34"/>
    <x v="2"/>
    <x v="2"/>
    <n v="750812"/>
    <n v="538981"/>
    <n v="0"/>
    <n v="0"/>
  </r>
  <r>
    <x v="34"/>
    <x v="2"/>
    <x v="3"/>
    <n v="66040"/>
    <n v="63065"/>
    <n v="0"/>
    <n v="0"/>
  </r>
  <r>
    <x v="34"/>
    <x v="2"/>
    <x v="5"/>
    <n v="152000"/>
    <n v="82247"/>
    <n v="0"/>
    <n v="0"/>
  </r>
  <r>
    <x v="34"/>
    <x v="2"/>
    <x v="6"/>
    <n v="1300569"/>
    <n v="509559"/>
    <n v="0"/>
    <n v="0"/>
  </r>
  <r>
    <x v="34"/>
    <x v="2"/>
    <x v="7"/>
    <n v="151388"/>
    <n v="77880"/>
    <n v="0"/>
    <n v="0"/>
  </r>
  <r>
    <x v="34"/>
    <x v="2"/>
    <x v="8"/>
    <n v="650300"/>
    <n v="269628"/>
    <n v="0"/>
    <n v="0"/>
  </r>
  <r>
    <x v="34"/>
    <x v="2"/>
    <x v="9"/>
    <n v="1199688"/>
    <n v="530565"/>
    <n v="0"/>
    <n v="0"/>
  </r>
  <r>
    <x v="34"/>
    <x v="2"/>
    <x v="11"/>
    <n v="1620715"/>
    <n v="644540"/>
    <n v="0"/>
    <n v="0"/>
  </r>
  <r>
    <x v="34"/>
    <x v="3"/>
    <x v="0"/>
    <n v="173445170"/>
    <n v="208837059"/>
    <n v="7144181"/>
    <n v="39034"/>
  </r>
  <r>
    <x v="34"/>
    <x v="3"/>
    <x v="1"/>
    <n v="85563370"/>
    <n v="103701189"/>
    <n v="3289300"/>
    <n v="17090"/>
  </r>
  <r>
    <x v="34"/>
    <x v="3"/>
    <x v="2"/>
    <n v="168685870"/>
    <n v="148614363"/>
    <n v="6749072"/>
    <n v="35100"/>
  </r>
  <r>
    <x v="34"/>
    <x v="3"/>
    <x v="3"/>
    <n v="242093080"/>
    <n v="281911455"/>
    <n v="10294421"/>
    <n v="40976"/>
  </r>
  <r>
    <x v="34"/>
    <x v="3"/>
    <x v="4"/>
    <n v="203509290"/>
    <n v="145557918"/>
    <n v="7285022"/>
    <n v="37274"/>
  </r>
  <r>
    <x v="34"/>
    <x v="3"/>
    <x v="5"/>
    <n v="115973370"/>
    <n v="108697658"/>
    <n v="4229790"/>
    <n v="24436"/>
  </r>
  <r>
    <x v="34"/>
    <x v="3"/>
    <x v="6"/>
    <n v="195145690"/>
    <n v="178279930"/>
    <n v="5898907"/>
    <n v="50560"/>
  </r>
  <r>
    <x v="34"/>
    <x v="3"/>
    <x v="7"/>
    <n v="148481280"/>
    <n v="152738338"/>
    <n v="5826230"/>
    <n v="41776"/>
  </r>
  <r>
    <x v="34"/>
    <x v="3"/>
    <x v="8"/>
    <n v="121136210"/>
    <n v="141806710"/>
    <n v="5086867"/>
    <n v="33034"/>
  </r>
  <r>
    <x v="34"/>
    <x v="3"/>
    <x v="9"/>
    <n v="254743720"/>
    <n v="286899860"/>
    <n v="9501380"/>
    <n v="57936"/>
  </r>
  <r>
    <x v="34"/>
    <x v="3"/>
    <x v="10"/>
    <n v="211691550"/>
    <n v="269025410"/>
    <n v="8645804"/>
    <n v="65463"/>
  </r>
  <r>
    <x v="34"/>
    <x v="3"/>
    <x v="11"/>
    <n v="226320730"/>
    <n v="309238512"/>
    <n v="8721050"/>
    <n v="6837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47">
  <r>
    <x v="0"/>
    <x v="0"/>
    <n v="62379"/>
    <n v="767307"/>
  </r>
  <r>
    <x v="0"/>
    <x v="1"/>
    <n v="50089200"/>
    <n v="293440550"/>
  </r>
  <r>
    <x v="0"/>
    <x v="2"/>
    <n v="106872429"/>
    <n v="666961735"/>
  </r>
  <r>
    <x v="0"/>
    <x v="3"/>
    <n v="103467463"/>
    <n v="433732021"/>
  </r>
  <r>
    <x v="0"/>
    <x v="4"/>
    <n v="1070225475"/>
    <n v="2594092833"/>
  </r>
  <r>
    <x v="0"/>
    <x v="5"/>
    <n v="23613866"/>
    <n v="31148774"/>
  </r>
  <r>
    <x v="0"/>
    <x v="6"/>
    <n v="20000"/>
    <n v="74665"/>
  </r>
  <r>
    <x v="1"/>
    <x v="0"/>
    <n v="273742"/>
    <n v="395622"/>
  </r>
  <r>
    <x v="1"/>
    <x v="1"/>
    <n v="1858677"/>
    <n v="2248185"/>
  </r>
  <r>
    <x v="1"/>
    <x v="2"/>
    <n v="12715483"/>
    <n v="49400094"/>
  </r>
  <r>
    <x v="1"/>
    <x v="3"/>
    <n v="55291607"/>
    <n v="59664798"/>
  </r>
  <r>
    <x v="1"/>
    <x v="4"/>
    <n v="86954858"/>
    <n v="74857844"/>
  </r>
  <r>
    <x v="1"/>
    <x v="5"/>
    <n v="23325302"/>
    <n v="48247360"/>
  </r>
  <r>
    <x v="1"/>
    <x v="6"/>
    <n v="1301249"/>
    <n v="3006329"/>
  </r>
  <r>
    <x v="2"/>
    <x v="0"/>
    <n v="185437607"/>
    <n v="58008001"/>
  </r>
  <r>
    <x v="2"/>
    <x v="2"/>
    <n v="1900000"/>
    <n v="592800"/>
  </r>
  <r>
    <x v="2"/>
    <x v="3"/>
    <n v="610685855"/>
    <n v="172552370"/>
  </r>
  <r>
    <x v="2"/>
    <x v="4"/>
    <n v="265328390"/>
    <n v="50835372"/>
  </r>
  <r>
    <x v="3"/>
    <x v="3"/>
    <n v="60465"/>
    <n v="209340"/>
  </r>
  <r>
    <x v="3"/>
    <x v="4"/>
    <n v="1071747470"/>
    <n v="70877440"/>
  </r>
  <r>
    <x v="4"/>
    <x v="1"/>
    <n v="1912378"/>
    <n v="4151346"/>
  </r>
  <r>
    <x v="4"/>
    <x v="2"/>
    <n v="32352696"/>
    <n v="34305853"/>
  </r>
  <r>
    <x v="4"/>
    <x v="3"/>
    <n v="73165"/>
    <n v="6131627"/>
  </r>
  <r>
    <x v="4"/>
    <x v="4"/>
    <n v="7576330460"/>
    <n v="1685566321"/>
  </r>
  <r>
    <x v="4"/>
    <x v="5"/>
    <n v="86263819"/>
    <n v="148681876"/>
  </r>
  <r>
    <x v="5"/>
    <x v="3"/>
    <n v="29457"/>
    <n v="91424"/>
  </r>
  <r>
    <x v="5"/>
    <x v="4"/>
    <n v="3828697700"/>
    <n v="5167613330"/>
  </r>
  <r>
    <x v="6"/>
    <x v="3"/>
    <n v="231073"/>
    <n v="104934"/>
  </r>
  <r>
    <x v="6"/>
    <x v="4"/>
    <n v="32068928"/>
    <n v="17402716"/>
  </r>
  <r>
    <x v="6"/>
    <x v="5"/>
    <n v="9598240"/>
    <n v="3304853"/>
  </r>
  <r>
    <x v="7"/>
    <x v="3"/>
    <n v="1"/>
    <n v="229"/>
  </r>
  <r>
    <x v="7"/>
    <x v="4"/>
    <n v="11506420"/>
    <n v="9136150"/>
  </r>
  <r>
    <x v="7"/>
    <x v="5"/>
    <n v="10630100"/>
    <n v="12376365"/>
  </r>
  <r>
    <x v="8"/>
    <x v="1"/>
    <n v="201600"/>
    <n v="66000"/>
  </r>
  <r>
    <x v="8"/>
    <x v="2"/>
    <n v="2985000"/>
    <n v="545000"/>
  </r>
  <r>
    <x v="8"/>
    <x v="3"/>
    <n v="32960300"/>
    <n v="38432649"/>
  </r>
  <r>
    <x v="8"/>
    <x v="4"/>
    <n v="14920000"/>
    <n v="5726658"/>
  </r>
  <r>
    <x v="9"/>
    <x v="0"/>
    <n v="24999"/>
    <n v="133229"/>
  </r>
  <r>
    <x v="9"/>
    <x v="1"/>
    <n v="424232"/>
    <n v="984765"/>
  </r>
  <r>
    <x v="9"/>
    <x v="2"/>
    <n v="39855594"/>
    <n v="52791035"/>
  </r>
  <r>
    <x v="9"/>
    <x v="3"/>
    <n v="22029421"/>
    <n v="39097763"/>
  </r>
  <r>
    <x v="9"/>
    <x v="4"/>
    <n v="134908230"/>
    <n v="150202734"/>
  </r>
  <r>
    <x v="9"/>
    <x v="5"/>
    <n v="196661760"/>
    <n v="334949558"/>
  </r>
  <r>
    <x v="10"/>
    <x v="0"/>
    <n v="23788807"/>
    <n v="19639494"/>
  </r>
  <r>
    <x v="10"/>
    <x v="1"/>
    <n v="381750252"/>
    <n v="218618084"/>
  </r>
  <r>
    <x v="10"/>
    <x v="2"/>
    <n v="687007281"/>
    <n v="1021069308"/>
  </r>
  <r>
    <x v="10"/>
    <x v="3"/>
    <n v="249238706"/>
    <n v="143190180"/>
  </r>
  <r>
    <x v="10"/>
    <x v="4"/>
    <n v="4508688828"/>
    <n v="1812127989"/>
  </r>
  <r>
    <x v="10"/>
    <x v="5"/>
    <n v="227351755"/>
    <n v="485850317"/>
  </r>
  <r>
    <x v="10"/>
    <x v="6"/>
    <n v="24080383"/>
    <n v="31190196"/>
  </r>
  <r>
    <x v="11"/>
    <x v="1"/>
    <n v="750"/>
    <n v="748"/>
  </r>
  <r>
    <x v="11"/>
    <x v="3"/>
    <n v="61193"/>
    <n v="275110"/>
  </r>
  <r>
    <x v="11"/>
    <x v="4"/>
    <n v="1172314198"/>
    <n v="69109543"/>
  </r>
  <r>
    <x v="12"/>
    <x v="1"/>
    <n v="51737386"/>
    <n v="11870850"/>
  </r>
  <r>
    <x v="13"/>
    <x v="0"/>
    <n v="184557000"/>
    <n v="14528370"/>
  </r>
  <r>
    <x v="13"/>
    <x v="2"/>
    <n v="137234000"/>
    <n v="13772285"/>
  </r>
  <r>
    <x v="13"/>
    <x v="3"/>
    <n v="56729"/>
    <n v="126576"/>
  </r>
  <r>
    <x v="13"/>
    <x v="4"/>
    <n v="2361429000"/>
    <n v="212865478"/>
  </r>
  <r>
    <x v="13"/>
    <x v="6"/>
    <n v="33054000"/>
    <n v="3437953"/>
  </r>
  <r>
    <x v="14"/>
    <x v="3"/>
    <n v="189172"/>
    <n v="528487"/>
  </r>
  <r>
    <x v="14"/>
    <x v="4"/>
    <n v="5932764000"/>
    <n v="582711252"/>
  </r>
  <r>
    <x v="15"/>
    <x v="0"/>
    <n v="753882"/>
    <n v="435162"/>
  </r>
  <r>
    <x v="15"/>
    <x v="1"/>
    <n v="17065006"/>
    <n v="15538399"/>
  </r>
  <r>
    <x v="15"/>
    <x v="2"/>
    <n v="14498444"/>
    <n v="37235968"/>
  </r>
  <r>
    <x v="15"/>
    <x v="3"/>
    <n v="18394251"/>
    <n v="17302562"/>
  </r>
  <r>
    <x v="15"/>
    <x v="4"/>
    <n v="274701561"/>
    <n v="694894731"/>
  </r>
  <r>
    <x v="15"/>
    <x v="5"/>
    <n v="10797774"/>
    <n v="49372345"/>
  </r>
  <r>
    <x v="15"/>
    <x v="6"/>
    <n v="3158689"/>
    <n v="5101083"/>
  </r>
  <r>
    <x v="16"/>
    <x v="0"/>
    <n v="6925338"/>
    <n v="5851775"/>
  </r>
  <r>
    <x v="16"/>
    <x v="1"/>
    <n v="297275774"/>
    <n v="250368688"/>
  </r>
  <r>
    <x v="16"/>
    <x v="2"/>
    <n v="42389122"/>
    <n v="70319821"/>
  </r>
  <r>
    <x v="16"/>
    <x v="3"/>
    <n v="97570896"/>
    <n v="79729634"/>
  </r>
  <r>
    <x v="16"/>
    <x v="4"/>
    <n v="2655013689"/>
    <n v="2088975880"/>
  </r>
  <r>
    <x v="16"/>
    <x v="5"/>
    <n v="422393214"/>
    <n v="182620385"/>
  </r>
  <r>
    <x v="16"/>
    <x v="6"/>
    <n v="4319046"/>
    <n v="2910942"/>
  </r>
  <r>
    <x v="17"/>
    <x v="4"/>
    <n v="1325728510"/>
    <n v="2053710704"/>
  </r>
  <r>
    <x v="17"/>
    <x v="5"/>
    <n v="56495230"/>
    <n v="87005062"/>
  </r>
  <r>
    <x v="18"/>
    <x v="2"/>
    <n v="957"/>
    <n v="8259"/>
  </r>
  <r>
    <x v="18"/>
    <x v="3"/>
    <n v="497510"/>
    <n v="675023"/>
  </r>
  <r>
    <x v="18"/>
    <x v="4"/>
    <n v="148255140"/>
    <n v="221841073"/>
  </r>
  <r>
    <x v="19"/>
    <x v="3"/>
    <n v="11006243"/>
    <n v="14164112"/>
  </r>
  <r>
    <x v="19"/>
    <x v="4"/>
    <n v="697617100"/>
    <n v="1001928635"/>
  </r>
  <r>
    <x v="19"/>
    <x v="5"/>
    <n v="34424600"/>
    <n v="48182121"/>
  </r>
  <r>
    <x v="20"/>
    <x v="3"/>
    <n v="550"/>
    <n v="642"/>
  </r>
  <r>
    <x v="21"/>
    <x v="2"/>
    <n v="1821054030"/>
    <n v="31013976"/>
  </r>
  <r>
    <x v="21"/>
    <x v="3"/>
    <n v="80446920"/>
    <n v="14503831"/>
  </r>
  <r>
    <x v="21"/>
    <x v="4"/>
    <n v="1874499600"/>
    <n v="2480962623"/>
  </r>
  <r>
    <x v="21"/>
    <x v="5"/>
    <n v="33523500"/>
    <n v="46414174"/>
  </r>
  <r>
    <x v="22"/>
    <x v="1"/>
    <n v="53000000"/>
    <n v="2099358"/>
  </r>
  <r>
    <x v="22"/>
    <x v="2"/>
    <n v="2574012000"/>
    <n v="50538840"/>
  </r>
  <r>
    <x v="22"/>
    <x v="3"/>
    <n v="1557343000"/>
    <n v="33817815"/>
  </r>
  <r>
    <x v="23"/>
    <x v="1"/>
    <n v="3000000"/>
    <n v="1439850"/>
  </r>
  <r>
    <x v="23"/>
    <x v="2"/>
    <n v="1049"/>
    <n v="6857"/>
  </r>
  <r>
    <x v="23"/>
    <x v="3"/>
    <n v="10509461"/>
    <n v="5337252"/>
  </r>
  <r>
    <x v="24"/>
    <x v="0"/>
    <n v="2545391"/>
    <n v="7676486"/>
  </r>
  <r>
    <x v="24"/>
    <x v="1"/>
    <n v="94902567"/>
    <n v="337967447"/>
  </r>
  <r>
    <x v="24"/>
    <x v="2"/>
    <n v="284161269"/>
    <n v="1813493518"/>
  </r>
  <r>
    <x v="24"/>
    <x v="3"/>
    <n v="228798634"/>
    <n v="305345966"/>
  </r>
  <r>
    <x v="24"/>
    <x v="4"/>
    <n v="1426941151"/>
    <n v="6314321852"/>
  </r>
  <r>
    <x v="24"/>
    <x v="5"/>
    <n v="502518685"/>
    <n v="1811550248"/>
  </r>
  <r>
    <x v="24"/>
    <x v="6"/>
    <n v="45558855"/>
    <n v="43379723"/>
  </r>
  <r>
    <x v="25"/>
    <x v="3"/>
    <n v="323202"/>
    <n v="575144"/>
  </r>
  <r>
    <x v="25"/>
    <x v="4"/>
    <n v="542390399"/>
    <n v="48810946"/>
  </r>
  <r>
    <x v="25"/>
    <x v="5"/>
    <n v="505"/>
    <n v="433"/>
  </r>
  <r>
    <x v="26"/>
    <x v="3"/>
    <n v="4900"/>
    <n v="250000"/>
  </r>
  <r>
    <x v="27"/>
    <x v="3"/>
    <n v="16390170"/>
    <n v="14042591"/>
  </r>
  <r>
    <x v="27"/>
    <x v="5"/>
    <n v="1782"/>
    <n v="63198"/>
  </r>
  <r>
    <x v="28"/>
    <x v="1"/>
    <n v="50912428"/>
    <n v="10600758"/>
  </r>
  <r>
    <x v="28"/>
    <x v="2"/>
    <n v="1389"/>
    <n v="7061"/>
  </r>
  <r>
    <x v="28"/>
    <x v="3"/>
    <n v="22977076"/>
    <n v="3643967"/>
  </r>
  <r>
    <x v="29"/>
    <x v="0"/>
    <n v="36910735"/>
    <n v="53241745"/>
  </r>
  <r>
    <x v="29"/>
    <x v="1"/>
    <n v="500422025"/>
    <n v="757134237"/>
  </r>
  <r>
    <x v="29"/>
    <x v="2"/>
    <n v="607721428"/>
    <n v="1356364201"/>
  </r>
  <r>
    <x v="29"/>
    <x v="3"/>
    <n v="946352741"/>
    <n v="2161122926"/>
  </r>
  <r>
    <x v="29"/>
    <x v="4"/>
    <n v="2046334315"/>
    <n v="5192340100"/>
  </r>
  <r>
    <x v="29"/>
    <x v="5"/>
    <n v="1076494219"/>
    <n v="2277204246"/>
  </r>
  <r>
    <x v="29"/>
    <x v="6"/>
    <n v="49299659"/>
    <n v="84347051"/>
  </r>
  <r>
    <x v="30"/>
    <x v="0"/>
    <n v="134292319"/>
    <n v="101915784"/>
  </r>
  <r>
    <x v="30"/>
    <x v="1"/>
    <n v="373945501"/>
    <n v="188934566"/>
  </r>
  <r>
    <x v="30"/>
    <x v="2"/>
    <n v="460461836"/>
    <n v="871766063"/>
  </r>
  <r>
    <x v="30"/>
    <x v="3"/>
    <n v="536710454"/>
    <n v="392985100"/>
  </r>
  <r>
    <x v="30"/>
    <x v="4"/>
    <n v="426109259"/>
    <n v="425914570"/>
  </r>
  <r>
    <x v="30"/>
    <x v="5"/>
    <n v="200489275"/>
    <n v="499322388"/>
  </r>
  <r>
    <x v="30"/>
    <x v="6"/>
    <n v="98469370"/>
    <n v="117372200"/>
  </r>
  <r>
    <x v="31"/>
    <x v="0"/>
    <n v="19666064"/>
    <n v="13684458"/>
  </r>
  <r>
    <x v="31"/>
    <x v="1"/>
    <n v="3865077"/>
    <n v="2257627"/>
  </r>
  <r>
    <x v="31"/>
    <x v="2"/>
    <n v="14837"/>
    <n v="50008"/>
  </r>
  <r>
    <x v="31"/>
    <x v="3"/>
    <n v="61865860"/>
    <n v="24108720"/>
  </r>
  <r>
    <x v="31"/>
    <x v="4"/>
    <n v="7519342"/>
    <n v="7248885"/>
  </r>
  <r>
    <x v="31"/>
    <x v="5"/>
    <n v="0"/>
    <n v="17"/>
  </r>
  <r>
    <x v="32"/>
    <x v="0"/>
    <n v="132334671"/>
    <n v="39755291"/>
  </r>
  <r>
    <x v="32"/>
    <x v="1"/>
    <n v="156775030"/>
    <n v="86319254"/>
  </r>
  <r>
    <x v="32"/>
    <x v="2"/>
    <n v="103547865"/>
    <n v="70641083"/>
  </r>
  <r>
    <x v="32"/>
    <x v="3"/>
    <n v="414029592"/>
    <n v="133570425"/>
  </r>
  <r>
    <x v="32"/>
    <x v="4"/>
    <n v="99736506"/>
    <n v="44459313"/>
  </r>
  <r>
    <x v="32"/>
    <x v="5"/>
    <n v="296465024"/>
    <n v="153578376"/>
  </r>
  <r>
    <x v="33"/>
    <x v="0"/>
    <n v="22679525"/>
    <n v="28492203"/>
  </r>
  <r>
    <x v="33"/>
    <x v="1"/>
    <n v="59712301"/>
    <n v="98928350"/>
  </r>
  <r>
    <x v="33"/>
    <x v="2"/>
    <n v="1006477170"/>
    <n v="1479403615"/>
  </r>
  <r>
    <x v="33"/>
    <x v="3"/>
    <n v="169814698"/>
    <n v="178455164"/>
  </r>
  <r>
    <x v="33"/>
    <x v="4"/>
    <n v="995979319"/>
    <n v="3499441643"/>
  </r>
  <r>
    <x v="33"/>
    <x v="5"/>
    <n v="528654824"/>
    <n v="925072795"/>
  </r>
  <r>
    <x v="33"/>
    <x v="6"/>
    <n v="4712926"/>
    <n v="12743365"/>
  </r>
  <r>
    <x v="34"/>
    <x v="2"/>
    <n v="1338"/>
    <n v="6817"/>
  </r>
  <r>
    <x v="34"/>
    <x v="3"/>
    <n v="210768114"/>
    <n v="241902790"/>
  </r>
  <r>
    <x v="34"/>
    <x v="4"/>
    <n v="1755748420"/>
    <n v="1873086695"/>
  </r>
  <r>
    <x v="34"/>
    <x v="5"/>
    <n v="187974670"/>
    <n v="22705329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E00-000000000000}" name="Tabla dinámica1" cacheId="2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I3:V40" firstHeaderRow="1" firstDataRow="2" firstDataCol="1" rowPageCount="1" colPageCount="1"/>
  <pivotFields count="7">
    <pivotField axis="axisRow" showAll="0">
      <items count="3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t="default"/>
      </items>
    </pivotField>
    <pivotField axis="axisPage" multipleItemSelectionAllowed="1" showAll="0">
      <items count="5">
        <item x="0"/>
        <item x="1"/>
        <item x="2"/>
        <item x="3"/>
        <item t="default"/>
      </items>
    </pivotField>
    <pivotField axis="axisCol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dataField="1" showAll="0"/>
    <pivotField showAll="0"/>
    <pivotField showAll="0"/>
  </pivotFields>
  <rowFields count="1">
    <field x="0"/>
  </rowFields>
  <rowItems count="3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 t="grand">
      <x/>
    </i>
  </rowItems>
  <colFields count="1">
    <field x="2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1">
    <pageField fld="1" hier="-1"/>
  </pageFields>
  <dataFields count="1">
    <dataField name="Suma de Fob" fld="4" baseField="0" baseItem="0"/>
  </dataFields>
  <formats count="16">
    <format>
      <pivotArea outline="0" collapsedLevelsAreSubtotals="1" fieldPosition="0"/>
    </format>
    <format>
      <pivotArea field="0" type="button" dataOnly="0" labelOnly="1" outline="0" axis="axisRow" fieldPosition="0"/>
    </format>
    <format>
      <pivotArea dataOnly="0" labelOnly="1" fieldPosition="0">
        <references count="1">
          <reference field="0" count="31">
            <x v="0"/>
            <x v="1"/>
            <x v="2"/>
            <x v="3"/>
            <x v="4"/>
            <x v="5"/>
            <x v="7"/>
            <x v="8"/>
            <x v="9"/>
            <x v="10"/>
            <x v="11"/>
            <x v="13"/>
            <x v="14"/>
            <x v="15"/>
            <x v="16"/>
            <x v="18"/>
            <x v="19"/>
            <x v="20"/>
            <x v="21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</reference>
        </references>
      </pivotArea>
    </format>
    <format>
      <pivotArea dataOnly="0" labelOnly="1" grandRow="1" outline="0" fieldPosition="0"/>
    </format>
    <format>
      <pivotArea dataOnly="0" labelOnly="1" fieldPosition="0">
        <references count="1">
          <reference field="2" count="0"/>
        </references>
      </pivotArea>
    </format>
    <format>
      <pivotArea dataOnly="0" labelOnly="1" grandCol="1" outline="0" fieldPosition="0"/>
    </format>
    <format>
      <pivotArea type="all" dataOnly="0" outline="0" fieldPosition="0"/>
    </format>
    <format>
      <pivotArea outline="0" collapsedLevelsAreSubtotals="1" fieldPosition="0"/>
    </format>
    <format>
      <pivotArea type="origin" dataOnly="0" labelOnly="1" outline="0" fieldPosition="0"/>
    </format>
    <format>
      <pivotArea field="2" type="button" dataOnly="0" labelOnly="1" outline="0" axis="axisCol" fieldPosition="0"/>
    </format>
    <format>
      <pivotArea dataOnly="0" labelOnly="1" outline="0" fieldPosition="0"/>
    </format>
    <format>
      <pivotArea field="0" type="button" dataOnly="0" labelOnly="1" outline="0" axis="axisRow" fieldPosition="0"/>
    </format>
    <format>
      <pivotArea dataOnly="0" labelOnly="1" fieldPosition="0">
        <references count="1">
          <reference field="0" count="0"/>
        </references>
      </pivotArea>
    </format>
    <format>
      <pivotArea dataOnly="0" labelOnly="1" grandRow="1" outline="0" fieldPosition="0"/>
    </format>
    <format>
      <pivotArea dataOnly="0" labelOnly="1" fieldPosition="0">
        <references count="1">
          <reference field="2" count="0"/>
        </references>
      </pivotArea>
    </format>
    <format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F00-000000000000}" name="Tabla dinámica1" cacheId="3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F1:N38" firstHeaderRow="1" firstDataRow="2" firstDataCol="1"/>
  <pivotFields count="4">
    <pivotField axis="axisRow" showAll="0">
      <items count="3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t="default"/>
      </items>
    </pivotField>
    <pivotField axis="axisCol" showAll="0">
      <items count="8">
        <item x="0"/>
        <item x="1"/>
        <item x="2"/>
        <item x="3"/>
        <item x="4"/>
        <item x="5"/>
        <item x="6"/>
        <item t="default"/>
      </items>
    </pivotField>
    <pivotField dataField="1" showAll="0"/>
    <pivotField showAll="0"/>
  </pivotFields>
  <rowFields count="1">
    <field x="0"/>
  </rowFields>
  <rowItems count="3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 t="grand">
      <x/>
    </i>
  </rowItems>
  <colFields count="1">
    <field x="1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uma de Ton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H251"/>
  <sheetViews>
    <sheetView workbookViewId="0">
      <selection activeCell="A8" sqref="A8:N41"/>
    </sheetView>
  </sheetViews>
  <sheetFormatPr baseColWidth="10" defaultColWidth="11.5" defaultRowHeight="13" x14ac:dyDescent="0.15"/>
  <cols>
    <col min="1" max="1" width="18.1640625" style="1" customWidth="1"/>
    <col min="2" max="13" width="11.5" style="2" bestFit="1" customWidth="1"/>
    <col min="14" max="14" width="11" style="2" bestFit="1" customWidth="1"/>
    <col min="15" max="15" width="8.33203125" style="3" bestFit="1" customWidth="1"/>
    <col min="16" max="16" width="4.5" style="4" customWidth="1"/>
    <col min="17" max="17" width="26.1640625" style="1" bestFit="1" customWidth="1"/>
    <col min="18" max="29" width="9.1640625" style="2" bestFit="1" customWidth="1"/>
    <col min="30" max="30" width="12.5" style="2" bestFit="1" customWidth="1"/>
    <col min="31" max="16384" width="11.5" style="1"/>
  </cols>
  <sheetData>
    <row r="2" spans="1:30" x14ac:dyDescent="0.15">
      <c r="A2" s="5" t="s">
        <v>0</v>
      </c>
    </row>
    <row r="3" spans="1:30" x14ac:dyDescent="0.15">
      <c r="A3" s="5"/>
    </row>
    <row r="4" spans="1:30" x14ac:dyDescent="0.15">
      <c r="A4" s="5" t="s">
        <v>1</v>
      </c>
    </row>
    <row r="5" spans="1:30" x14ac:dyDescent="0.15">
      <c r="A5" s="5" t="s">
        <v>2</v>
      </c>
    </row>
    <row r="6" spans="1:30" x14ac:dyDescent="0.15"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15" customHeight="1" x14ac:dyDescent="0.15">
      <c r="A7" s="6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7" t="s">
        <v>9</v>
      </c>
      <c r="H7" s="7" t="s">
        <v>10</v>
      </c>
      <c r="I7" s="7" t="s">
        <v>11</v>
      </c>
      <c r="J7" s="7" t="s">
        <v>12</v>
      </c>
      <c r="K7" s="7" t="s">
        <v>13</v>
      </c>
      <c r="L7" s="7" t="s">
        <v>14</v>
      </c>
      <c r="M7" s="7" t="s">
        <v>15</v>
      </c>
      <c r="N7" s="7" t="s">
        <v>16</v>
      </c>
      <c r="O7" s="3" t="s">
        <v>17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15" customHeight="1" x14ac:dyDescent="0.2">
      <c r="A8" s="8" t="s">
        <v>18</v>
      </c>
      <c r="B8" s="9" t="s">
        <v>19</v>
      </c>
      <c r="C8" s="10" t="s">
        <v>20</v>
      </c>
      <c r="D8" s="10" t="s">
        <v>21</v>
      </c>
      <c r="E8" s="10" t="s">
        <v>22</v>
      </c>
      <c r="F8" s="10" t="s">
        <v>23</v>
      </c>
      <c r="G8" s="10" t="s">
        <v>24</v>
      </c>
      <c r="H8" s="10" t="s">
        <v>25</v>
      </c>
      <c r="I8" s="10" t="s">
        <v>26</v>
      </c>
      <c r="J8" s="10" t="s">
        <v>27</v>
      </c>
      <c r="K8" s="10" t="s">
        <v>28</v>
      </c>
      <c r="L8" s="10" t="s">
        <v>29</v>
      </c>
      <c r="M8" s="10" t="s">
        <v>30</v>
      </c>
      <c r="N8" s="11" t="s">
        <v>31</v>
      </c>
      <c r="O8" s="3" t="e">
        <f t="shared" ref="O8:O41" si="0">N8/$N$41</f>
        <v>#VALUE!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15" customHeight="1" x14ac:dyDescent="0.2">
      <c r="A9" s="8" t="s">
        <v>32</v>
      </c>
      <c r="B9" s="12" t="s">
        <v>33</v>
      </c>
      <c r="C9" s="13" t="s">
        <v>34</v>
      </c>
      <c r="D9" s="13" t="s">
        <v>35</v>
      </c>
      <c r="E9" s="13" t="s">
        <v>36</v>
      </c>
      <c r="F9" s="13" t="s">
        <v>37</v>
      </c>
      <c r="G9" s="13" t="s">
        <v>38</v>
      </c>
      <c r="H9" s="13" t="s">
        <v>39</v>
      </c>
      <c r="I9" s="13" t="s">
        <v>40</v>
      </c>
      <c r="J9" s="13" t="s">
        <v>41</v>
      </c>
      <c r="K9" s="13" t="s">
        <v>42</v>
      </c>
      <c r="L9" s="13" t="s">
        <v>43</v>
      </c>
      <c r="M9" s="13" t="s">
        <v>44</v>
      </c>
      <c r="N9" s="14" t="s">
        <v>45</v>
      </c>
      <c r="O9" s="3" t="e">
        <f t="shared" si="0"/>
        <v>#VALUE!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15" customHeight="1" x14ac:dyDescent="0.2">
      <c r="A10" s="8" t="s">
        <v>46</v>
      </c>
      <c r="B10" s="12" t="s">
        <v>47</v>
      </c>
      <c r="C10" s="13" t="s">
        <v>48</v>
      </c>
      <c r="D10" s="13" t="s">
        <v>49</v>
      </c>
      <c r="E10" s="13" t="s">
        <v>50</v>
      </c>
      <c r="F10" s="13" t="s">
        <v>51</v>
      </c>
      <c r="G10" s="13" t="s">
        <v>52</v>
      </c>
      <c r="H10" s="13" t="s">
        <v>53</v>
      </c>
      <c r="I10" s="13" t="s">
        <v>54</v>
      </c>
      <c r="J10" s="13" t="s">
        <v>55</v>
      </c>
      <c r="K10" s="13" t="s">
        <v>56</v>
      </c>
      <c r="L10" s="13" t="s">
        <v>57</v>
      </c>
      <c r="M10" s="13" t="s">
        <v>58</v>
      </c>
      <c r="N10" s="14" t="s">
        <v>59</v>
      </c>
      <c r="O10" s="3" t="e">
        <f t="shared" si="0"/>
        <v>#VALUE!</v>
      </c>
      <c r="P10" s="4">
        <v>5</v>
      </c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15" customHeight="1" x14ac:dyDescent="0.2">
      <c r="A11" s="8" t="s">
        <v>60</v>
      </c>
      <c r="B11" s="12" t="s">
        <v>61</v>
      </c>
      <c r="C11" s="13" t="s">
        <v>62</v>
      </c>
      <c r="D11" s="13" t="s">
        <v>63</v>
      </c>
      <c r="E11" s="13" t="s">
        <v>64</v>
      </c>
      <c r="F11" s="13" t="s">
        <v>65</v>
      </c>
      <c r="G11" s="13" t="s">
        <v>66</v>
      </c>
      <c r="H11" s="13" t="s">
        <v>67</v>
      </c>
      <c r="I11" s="13" t="s">
        <v>68</v>
      </c>
      <c r="J11" s="13" t="s">
        <v>69</v>
      </c>
      <c r="K11" s="13" t="s">
        <v>70</v>
      </c>
      <c r="L11" s="13" t="s">
        <v>71</v>
      </c>
      <c r="M11" s="13" t="s">
        <v>72</v>
      </c>
      <c r="N11" s="14" t="s">
        <v>73</v>
      </c>
      <c r="O11" s="3" t="e">
        <f t="shared" si="0"/>
        <v>#VALUE!</v>
      </c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15" customHeight="1" x14ac:dyDescent="0.2">
      <c r="A12" s="8" t="s">
        <v>74</v>
      </c>
      <c r="B12" s="12" t="s">
        <v>75</v>
      </c>
      <c r="C12" s="13" t="s">
        <v>76</v>
      </c>
      <c r="D12" s="13" t="s">
        <v>77</v>
      </c>
      <c r="E12" s="13" t="s">
        <v>78</v>
      </c>
      <c r="F12" s="13" t="s">
        <v>79</v>
      </c>
      <c r="G12" s="13" t="s">
        <v>80</v>
      </c>
      <c r="H12" s="13" t="s">
        <v>81</v>
      </c>
      <c r="I12" s="13" t="s">
        <v>82</v>
      </c>
      <c r="J12" s="13" t="s">
        <v>83</v>
      </c>
      <c r="K12" s="13" t="s">
        <v>84</v>
      </c>
      <c r="L12" s="13" t="s">
        <v>85</v>
      </c>
      <c r="M12" s="13" t="s">
        <v>86</v>
      </c>
      <c r="N12" s="14" t="s">
        <v>87</v>
      </c>
      <c r="O12" s="3" t="e">
        <f t="shared" si="0"/>
        <v>#VALUE!</v>
      </c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ht="15" customHeight="1" x14ac:dyDescent="0.2">
      <c r="A13" s="8" t="s">
        <v>88</v>
      </c>
      <c r="B13" s="12" t="s">
        <v>89</v>
      </c>
      <c r="C13" s="13" t="s">
        <v>90</v>
      </c>
      <c r="D13" s="13" t="s">
        <v>91</v>
      </c>
      <c r="E13" s="13" t="s">
        <v>92</v>
      </c>
      <c r="F13" s="13" t="s">
        <v>93</v>
      </c>
      <c r="G13" s="13" t="s">
        <v>94</v>
      </c>
      <c r="H13" s="13" t="s">
        <v>95</v>
      </c>
      <c r="I13" s="13" t="s">
        <v>96</v>
      </c>
      <c r="J13" s="13" t="s">
        <v>97</v>
      </c>
      <c r="K13" s="13" t="s">
        <v>98</v>
      </c>
      <c r="L13" s="13" t="s">
        <v>99</v>
      </c>
      <c r="M13" s="13" t="s">
        <v>100</v>
      </c>
      <c r="N13" s="14" t="s">
        <v>101</v>
      </c>
      <c r="O13" s="3" t="e">
        <f t="shared" si="0"/>
        <v>#VALUE!</v>
      </c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15" customHeight="1" x14ac:dyDescent="0.2">
      <c r="A14" s="8" t="s">
        <v>102</v>
      </c>
      <c r="B14" s="12" t="s">
        <v>103</v>
      </c>
      <c r="C14" s="13" t="s">
        <v>104</v>
      </c>
      <c r="D14" s="13" t="s">
        <v>105</v>
      </c>
      <c r="E14" s="13" t="s">
        <v>106</v>
      </c>
      <c r="F14" s="13" t="s">
        <v>107</v>
      </c>
      <c r="G14" s="13" t="s">
        <v>108</v>
      </c>
      <c r="H14" s="13" t="s">
        <v>109</v>
      </c>
      <c r="I14" s="13" t="s">
        <v>110</v>
      </c>
      <c r="J14" s="13" t="s">
        <v>111</v>
      </c>
      <c r="K14" s="13" t="s">
        <v>112</v>
      </c>
      <c r="L14" s="13" t="s">
        <v>113</v>
      </c>
      <c r="M14" s="13" t="s">
        <v>114</v>
      </c>
      <c r="N14" s="14" t="s">
        <v>115</v>
      </c>
      <c r="O14" s="3" t="e">
        <f t="shared" si="0"/>
        <v>#VALUE!</v>
      </c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ht="15" customHeight="1" x14ac:dyDescent="0.2">
      <c r="A15" s="8" t="s">
        <v>116</v>
      </c>
      <c r="B15" s="12" t="s">
        <v>117</v>
      </c>
      <c r="C15" s="13" t="s">
        <v>118</v>
      </c>
      <c r="D15" s="13" t="s">
        <v>119</v>
      </c>
      <c r="E15" s="13" t="s">
        <v>120</v>
      </c>
      <c r="F15" s="13" t="s">
        <v>121</v>
      </c>
      <c r="G15" s="13" t="s">
        <v>122</v>
      </c>
      <c r="H15" s="13" t="s">
        <v>123</v>
      </c>
      <c r="I15" s="13" t="s">
        <v>124</v>
      </c>
      <c r="J15" s="13" t="s">
        <v>125</v>
      </c>
      <c r="K15" s="13" t="s">
        <v>126</v>
      </c>
      <c r="L15" s="13" t="s">
        <v>127</v>
      </c>
      <c r="M15" s="13" t="s">
        <v>128</v>
      </c>
      <c r="N15" s="14" t="s">
        <v>129</v>
      </c>
      <c r="O15" s="3" t="e">
        <f t="shared" si="0"/>
        <v>#VALUE!</v>
      </c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ht="15" customHeight="1" x14ac:dyDescent="0.2">
      <c r="A16" s="8" t="s">
        <v>130</v>
      </c>
      <c r="B16" s="12" t="s">
        <v>131</v>
      </c>
      <c r="C16" s="13" t="s">
        <v>132</v>
      </c>
      <c r="D16" s="13" t="s">
        <v>133</v>
      </c>
      <c r="E16" s="13" t="s">
        <v>134</v>
      </c>
      <c r="F16" s="13" t="s">
        <v>135</v>
      </c>
      <c r="G16" s="13" t="s">
        <v>136</v>
      </c>
      <c r="H16" s="13" t="s">
        <v>137</v>
      </c>
      <c r="I16" s="13" t="s">
        <v>138</v>
      </c>
      <c r="J16" s="13" t="s">
        <v>139</v>
      </c>
      <c r="K16" s="13" t="s">
        <v>140</v>
      </c>
      <c r="L16" s="13" t="s">
        <v>141</v>
      </c>
      <c r="M16" s="13" t="s">
        <v>142</v>
      </c>
      <c r="N16" s="14" t="s">
        <v>143</v>
      </c>
      <c r="O16" s="3" t="e">
        <f t="shared" si="0"/>
        <v>#VALUE!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15" customHeight="1" x14ac:dyDescent="0.2">
      <c r="A17" s="8" t="s">
        <v>144</v>
      </c>
      <c r="B17" s="12" t="s">
        <v>145</v>
      </c>
      <c r="C17" s="13" t="s">
        <v>146</v>
      </c>
      <c r="D17" s="13" t="s">
        <v>147</v>
      </c>
      <c r="E17" s="13" t="s">
        <v>148</v>
      </c>
      <c r="F17" s="13" t="s">
        <v>149</v>
      </c>
      <c r="G17" s="13" t="s">
        <v>150</v>
      </c>
      <c r="H17" s="13" t="s">
        <v>151</v>
      </c>
      <c r="I17" s="13" t="s">
        <v>152</v>
      </c>
      <c r="J17" s="13" t="s">
        <v>153</v>
      </c>
      <c r="K17" s="13" t="s">
        <v>154</v>
      </c>
      <c r="L17" s="13" t="s">
        <v>155</v>
      </c>
      <c r="M17" s="13" t="s">
        <v>156</v>
      </c>
      <c r="N17" s="14" t="s">
        <v>157</v>
      </c>
      <c r="O17" s="3" t="e">
        <f t="shared" si="0"/>
        <v>#VALUE!</v>
      </c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15" customHeight="1" x14ac:dyDescent="0.2">
      <c r="A18" s="8" t="s">
        <v>158</v>
      </c>
      <c r="B18" s="12" t="s">
        <v>159</v>
      </c>
      <c r="C18" s="13" t="s">
        <v>159</v>
      </c>
      <c r="D18" s="13" t="s">
        <v>159</v>
      </c>
      <c r="E18" s="13" t="s">
        <v>159</v>
      </c>
      <c r="F18" s="13" t="s">
        <v>160</v>
      </c>
      <c r="G18" s="13" t="s">
        <v>159</v>
      </c>
      <c r="H18" s="13" t="s">
        <v>160</v>
      </c>
      <c r="I18" s="13" t="s">
        <v>161</v>
      </c>
      <c r="J18" s="13" t="s">
        <v>160</v>
      </c>
      <c r="K18" s="13" t="s">
        <v>159</v>
      </c>
      <c r="L18" s="13" t="s">
        <v>162</v>
      </c>
      <c r="M18" s="13" t="s">
        <v>160</v>
      </c>
      <c r="N18" s="14" t="s">
        <v>163</v>
      </c>
      <c r="O18" s="3" t="e">
        <f t="shared" si="0"/>
        <v>#VALUE!</v>
      </c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ht="15" customHeight="1" x14ac:dyDescent="0.2">
      <c r="A19" s="8" t="s">
        <v>164</v>
      </c>
      <c r="B19" s="12" t="s">
        <v>165</v>
      </c>
      <c r="C19" s="13" t="s">
        <v>166</v>
      </c>
      <c r="D19" s="13" t="s">
        <v>167</v>
      </c>
      <c r="E19" s="13" t="s">
        <v>168</v>
      </c>
      <c r="F19" s="13" t="s">
        <v>169</v>
      </c>
      <c r="G19" s="13" t="s">
        <v>170</v>
      </c>
      <c r="H19" s="13" t="s">
        <v>171</v>
      </c>
      <c r="I19" s="13" t="s">
        <v>172</v>
      </c>
      <c r="J19" s="13" t="s">
        <v>173</v>
      </c>
      <c r="K19" s="13" t="s">
        <v>174</v>
      </c>
      <c r="L19" s="13" t="s">
        <v>175</v>
      </c>
      <c r="M19" s="13" t="s">
        <v>176</v>
      </c>
      <c r="N19" s="14" t="s">
        <v>177</v>
      </c>
      <c r="O19" s="3" t="e">
        <f t="shared" si="0"/>
        <v>#VALUE!</v>
      </c>
      <c r="P19" s="4">
        <v>1</v>
      </c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15" customHeight="1" x14ac:dyDescent="0.2">
      <c r="A20" s="8" t="s">
        <v>178</v>
      </c>
      <c r="B20" s="12" t="s">
        <v>179</v>
      </c>
      <c r="C20" s="13" t="s">
        <v>180</v>
      </c>
      <c r="D20" s="13" t="s">
        <v>181</v>
      </c>
      <c r="E20" s="13" t="s">
        <v>182</v>
      </c>
      <c r="F20" s="13" t="s">
        <v>183</v>
      </c>
      <c r="G20" s="13" t="s">
        <v>184</v>
      </c>
      <c r="H20" s="13" t="s">
        <v>185</v>
      </c>
      <c r="I20" s="13" t="s">
        <v>186</v>
      </c>
      <c r="J20" s="13" t="s">
        <v>187</v>
      </c>
      <c r="K20" s="13" t="s">
        <v>188</v>
      </c>
      <c r="L20" s="13" t="s">
        <v>189</v>
      </c>
      <c r="M20" s="13" t="s">
        <v>190</v>
      </c>
      <c r="N20" s="14" t="s">
        <v>191</v>
      </c>
      <c r="O20" s="3" t="e">
        <f t="shared" si="0"/>
        <v>#VALUE!</v>
      </c>
      <c r="P20" s="4">
        <v>3</v>
      </c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5" customHeight="1" x14ac:dyDescent="0.2">
      <c r="A21" s="8" t="s">
        <v>192</v>
      </c>
      <c r="B21" s="12" t="s">
        <v>193</v>
      </c>
      <c r="C21" s="13" t="s">
        <v>194</v>
      </c>
      <c r="D21" s="13" t="s">
        <v>195</v>
      </c>
      <c r="E21" s="13" t="s">
        <v>196</v>
      </c>
      <c r="F21" s="13" t="s">
        <v>197</v>
      </c>
      <c r="G21" s="13" t="s">
        <v>198</v>
      </c>
      <c r="H21" s="13" t="s">
        <v>199</v>
      </c>
      <c r="I21" s="13" t="s">
        <v>200</v>
      </c>
      <c r="J21" s="13" t="s">
        <v>201</v>
      </c>
      <c r="K21" s="13" t="s">
        <v>202</v>
      </c>
      <c r="L21" s="13" t="s">
        <v>203</v>
      </c>
      <c r="M21" s="13" t="s">
        <v>204</v>
      </c>
      <c r="N21" s="14" t="s">
        <v>205</v>
      </c>
      <c r="O21" s="3" t="e">
        <f t="shared" si="0"/>
        <v>#VALUE!</v>
      </c>
      <c r="Q21" s="15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ht="15" customHeight="1" x14ac:dyDescent="0.2">
      <c r="A22" s="8" t="s">
        <v>206</v>
      </c>
      <c r="B22" s="12" t="s">
        <v>207</v>
      </c>
      <c r="C22" s="13" t="s">
        <v>208</v>
      </c>
      <c r="D22" s="13" t="s">
        <v>209</v>
      </c>
      <c r="E22" s="13" t="s">
        <v>210</v>
      </c>
      <c r="F22" s="13" t="s">
        <v>211</v>
      </c>
      <c r="G22" s="13" t="s">
        <v>212</v>
      </c>
      <c r="H22" s="13" t="s">
        <v>213</v>
      </c>
      <c r="I22" s="13" t="s">
        <v>214</v>
      </c>
      <c r="J22" s="13" t="s">
        <v>215</v>
      </c>
      <c r="K22" s="13" t="s">
        <v>216</v>
      </c>
      <c r="L22" s="13" t="s">
        <v>217</v>
      </c>
      <c r="M22" s="13" t="s">
        <v>218</v>
      </c>
      <c r="N22" s="14" t="s">
        <v>219</v>
      </c>
      <c r="O22" s="3" t="e">
        <f t="shared" si="0"/>
        <v>#VALUE!</v>
      </c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5" customHeight="1" x14ac:dyDescent="0.2">
      <c r="A23" s="8" t="s">
        <v>220</v>
      </c>
      <c r="B23" s="12" t="s">
        <v>221</v>
      </c>
      <c r="C23" s="13" t="s">
        <v>222</v>
      </c>
      <c r="D23" s="13" t="s">
        <v>223</v>
      </c>
      <c r="E23" s="13" t="s">
        <v>224</v>
      </c>
      <c r="F23" s="13" t="s">
        <v>225</v>
      </c>
      <c r="G23" s="13" t="s">
        <v>226</v>
      </c>
      <c r="H23" s="13" t="s">
        <v>227</v>
      </c>
      <c r="I23" s="13" t="s">
        <v>228</v>
      </c>
      <c r="J23" s="13" t="s">
        <v>229</v>
      </c>
      <c r="K23" s="13" t="s">
        <v>230</v>
      </c>
      <c r="L23" s="13" t="s">
        <v>231</v>
      </c>
      <c r="M23" s="13" t="s">
        <v>232</v>
      </c>
      <c r="N23" s="14" t="s">
        <v>233</v>
      </c>
      <c r="O23" s="3" t="e">
        <f t="shared" si="0"/>
        <v>#VALUE!</v>
      </c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5" customHeight="1" x14ac:dyDescent="0.2">
      <c r="A24" s="8" t="s">
        <v>234</v>
      </c>
      <c r="B24" s="12" t="s">
        <v>235</v>
      </c>
      <c r="C24" s="13" t="s">
        <v>236</v>
      </c>
      <c r="D24" s="13" t="s">
        <v>237</v>
      </c>
      <c r="E24" s="13" t="s">
        <v>238</v>
      </c>
      <c r="F24" s="13" t="s">
        <v>239</v>
      </c>
      <c r="G24" s="13" t="s">
        <v>240</v>
      </c>
      <c r="H24" s="13" t="s">
        <v>241</v>
      </c>
      <c r="I24" s="13" t="s">
        <v>242</v>
      </c>
      <c r="J24" s="13" t="s">
        <v>243</v>
      </c>
      <c r="K24" s="13" t="s">
        <v>244</v>
      </c>
      <c r="L24" s="13" t="s">
        <v>245</v>
      </c>
      <c r="M24" s="13" t="s">
        <v>246</v>
      </c>
      <c r="N24" s="14" t="s">
        <v>247</v>
      </c>
      <c r="O24" s="3" t="e">
        <f t="shared" si="0"/>
        <v>#VALUE!</v>
      </c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5" customHeight="1" x14ac:dyDescent="0.2">
      <c r="A25" s="8" t="s">
        <v>248</v>
      </c>
      <c r="B25" s="12" t="s">
        <v>249</v>
      </c>
      <c r="C25" s="13" t="s">
        <v>250</v>
      </c>
      <c r="D25" s="13" t="s">
        <v>251</v>
      </c>
      <c r="E25" s="13" t="s">
        <v>252</v>
      </c>
      <c r="F25" s="13" t="s">
        <v>253</v>
      </c>
      <c r="G25" s="13" t="s">
        <v>254</v>
      </c>
      <c r="H25" s="13" t="s">
        <v>255</v>
      </c>
      <c r="I25" s="13" t="s">
        <v>256</v>
      </c>
      <c r="J25" s="13" t="s">
        <v>257</v>
      </c>
      <c r="K25" s="13" t="s">
        <v>258</v>
      </c>
      <c r="L25" s="13" t="s">
        <v>259</v>
      </c>
      <c r="M25" s="13" t="s">
        <v>104</v>
      </c>
      <c r="N25" s="14" t="s">
        <v>260</v>
      </c>
      <c r="O25" s="3" t="e">
        <f t="shared" si="0"/>
        <v>#VALUE!</v>
      </c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15" customHeight="1" x14ac:dyDescent="0.2">
      <c r="A26" s="8" t="s">
        <v>261</v>
      </c>
      <c r="B26" s="12" t="s">
        <v>262</v>
      </c>
      <c r="C26" s="13" t="s">
        <v>263</v>
      </c>
      <c r="D26" s="13" t="s">
        <v>264</v>
      </c>
      <c r="E26" s="13" t="s">
        <v>265</v>
      </c>
      <c r="F26" s="13" t="s">
        <v>266</v>
      </c>
      <c r="G26" s="13" t="s">
        <v>267</v>
      </c>
      <c r="H26" s="13" t="s">
        <v>268</v>
      </c>
      <c r="I26" s="13" t="s">
        <v>269</v>
      </c>
      <c r="J26" s="13" t="s">
        <v>270</v>
      </c>
      <c r="K26" s="13" t="s">
        <v>271</v>
      </c>
      <c r="L26" s="13" t="s">
        <v>272</v>
      </c>
      <c r="M26" s="13" t="s">
        <v>273</v>
      </c>
      <c r="N26" s="14" t="s">
        <v>274</v>
      </c>
      <c r="O26" s="3" t="e">
        <f t="shared" si="0"/>
        <v>#VALUE!</v>
      </c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15" customHeight="1" x14ac:dyDescent="0.2">
      <c r="A27" s="8" t="s">
        <v>275</v>
      </c>
      <c r="B27" s="12" t="s">
        <v>276</v>
      </c>
      <c r="C27" s="13" t="s">
        <v>277</v>
      </c>
      <c r="D27" s="13" t="s">
        <v>278</v>
      </c>
      <c r="E27" s="13" t="s">
        <v>279</v>
      </c>
      <c r="F27" s="13" t="s">
        <v>280</v>
      </c>
      <c r="G27" s="13" t="s">
        <v>281</v>
      </c>
      <c r="H27" s="13" t="s">
        <v>282</v>
      </c>
      <c r="I27" s="13" t="s">
        <v>283</v>
      </c>
      <c r="J27" s="13" t="s">
        <v>284</v>
      </c>
      <c r="K27" s="13" t="s">
        <v>285</v>
      </c>
      <c r="L27" s="13" t="s">
        <v>286</v>
      </c>
      <c r="M27" s="13" t="s">
        <v>287</v>
      </c>
      <c r="N27" s="14" t="s">
        <v>288</v>
      </c>
      <c r="O27" s="3" t="e">
        <f t="shared" si="0"/>
        <v>#VALUE!</v>
      </c>
      <c r="P27" s="4">
        <v>4</v>
      </c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ht="15" customHeight="1" x14ac:dyDescent="0.2">
      <c r="A28" s="8" t="s">
        <v>289</v>
      </c>
      <c r="B28" s="12" t="s">
        <v>159</v>
      </c>
      <c r="C28" s="13" t="s">
        <v>159</v>
      </c>
      <c r="D28" s="13" t="s">
        <v>290</v>
      </c>
      <c r="E28" s="13" t="s">
        <v>159</v>
      </c>
      <c r="F28" s="13" t="s">
        <v>291</v>
      </c>
      <c r="G28" s="13" t="s">
        <v>292</v>
      </c>
      <c r="H28" s="13" t="s">
        <v>159</v>
      </c>
      <c r="I28" s="13" t="s">
        <v>293</v>
      </c>
      <c r="J28" s="13" t="s">
        <v>294</v>
      </c>
      <c r="K28" s="13" t="s">
        <v>295</v>
      </c>
      <c r="L28" s="13" t="s">
        <v>290</v>
      </c>
      <c r="M28" s="13" t="s">
        <v>291</v>
      </c>
      <c r="N28" s="14" t="s">
        <v>296</v>
      </c>
      <c r="O28" s="3" t="e">
        <f t="shared" si="0"/>
        <v>#VALUE!</v>
      </c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ht="15" customHeight="1" x14ac:dyDescent="0.2">
      <c r="A29" s="8" t="s">
        <v>297</v>
      </c>
      <c r="B29" s="12" t="s">
        <v>298</v>
      </c>
      <c r="C29" s="13" t="s">
        <v>299</v>
      </c>
      <c r="D29" s="13" t="s">
        <v>300</v>
      </c>
      <c r="E29" s="13" t="s">
        <v>301</v>
      </c>
      <c r="F29" s="13" t="s">
        <v>302</v>
      </c>
      <c r="G29" s="13" t="s">
        <v>303</v>
      </c>
      <c r="H29" s="13" t="s">
        <v>304</v>
      </c>
      <c r="I29" s="13" t="s">
        <v>305</v>
      </c>
      <c r="J29" s="13" t="s">
        <v>306</v>
      </c>
      <c r="K29" s="13" t="s">
        <v>307</v>
      </c>
      <c r="L29" s="13" t="s">
        <v>308</v>
      </c>
      <c r="M29" s="13" t="s">
        <v>309</v>
      </c>
      <c r="N29" s="14" t="s">
        <v>310</v>
      </c>
      <c r="O29" s="3" t="e">
        <f t="shared" si="0"/>
        <v>#VALUE!</v>
      </c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5" customHeight="1" x14ac:dyDescent="0.2">
      <c r="A30" s="8" t="s">
        <v>311</v>
      </c>
      <c r="B30" s="12" t="s">
        <v>312</v>
      </c>
      <c r="C30" s="13" t="s">
        <v>313</v>
      </c>
      <c r="D30" s="13" t="s">
        <v>314</v>
      </c>
      <c r="E30" s="13" t="s">
        <v>315</v>
      </c>
      <c r="F30" s="13" t="s">
        <v>316</v>
      </c>
      <c r="G30" s="13" t="s">
        <v>317</v>
      </c>
      <c r="H30" s="13" t="s">
        <v>318</v>
      </c>
      <c r="I30" s="13" t="s">
        <v>319</v>
      </c>
      <c r="J30" s="13" t="s">
        <v>320</v>
      </c>
      <c r="K30" s="13" t="s">
        <v>321</v>
      </c>
      <c r="L30" s="13" t="s">
        <v>322</v>
      </c>
      <c r="M30" s="13" t="s">
        <v>323</v>
      </c>
      <c r="N30" s="14" t="s">
        <v>324</v>
      </c>
      <c r="O30" s="3" t="e">
        <f t="shared" si="0"/>
        <v>#VALUE!</v>
      </c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ht="15" customHeight="1" x14ac:dyDescent="0.2">
      <c r="A31" s="8" t="s">
        <v>325</v>
      </c>
      <c r="B31" s="12" t="s">
        <v>326</v>
      </c>
      <c r="C31" s="13" t="s">
        <v>327</v>
      </c>
      <c r="D31" s="13" t="s">
        <v>328</v>
      </c>
      <c r="E31" s="13" t="s">
        <v>329</v>
      </c>
      <c r="F31" s="13" t="s">
        <v>330</v>
      </c>
      <c r="G31" s="13" t="s">
        <v>331</v>
      </c>
      <c r="H31" s="13" t="s">
        <v>332</v>
      </c>
      <c r="I31" s="13" t="s">
        <v>333</v>
      </c>
      <c r="J31" s="13" t="s">
        <v>334</v>
      </c>
      <c r="K31" s="13" t="s">
        <v>335</v>
      </c>
      <c r="L31" s="13" t="s">
        <v>336</v>
      </c>
      <c r="M31" s="13" t="s">
        <v>337</v>
      </c>
      <c r="N31" s="14" t="s">
        <v>338</v>
      </c>
      <c r="O31" s="3" t="e">
        <f t="shared" si="0"/>
        <v>#VALUE!</v>
      </c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ht="15" customHeight="1" x14ac:dyDescent="0.2">
      <c r="A32" s="8" t="s">
        <v>339</v>
      </c>
      <c r="B32" s="12" t="s">
        <v>340</v>
      </c>
      <c r="C32" s="13" t="s">
        <v>341</v>
      </c>
      <c r="D32" s="13" t="s">
        <v>342</v>
      </c>
      <c r="E32" s="13" t="s">
        <v>343</v>
      </c>
      <c r="F32" s="13" t="s">
        <v>344</v>
      </c>
      <c r="G32" s="13" t="s">
        <v>345</v>
      </c>
      <c r="H32" s="13" t="s">
        <v>346</v>
      </c>
      <c r="I32" s="13" t="s">
        <v>347</v>
      </c>
      <c r="J32" s="13" t="s">
        <v>348</v>
      </c>
      <c r="K32" s="13" t="s">
        <v>349</v>
      </c>
      <c r="L32" s="13" t="s">
        <v>350</v>
      </c>
      <c r="M32" s="13" t="s">
        <v>351</v>
      </c>
      <c r="N32" s="14" t="s">
        <v>352</v>
      </c>
      <c r="O32" s="3" t="e">
        <f t="shared" si="0"/>
        <v>#VALUE!</v>
      </c>
      <c r="P32" s="4">
        <v>2</v>
      </c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ht="15" customHeight="1" x14ac:dyDescent="0.2">
      <c r="A33" s="8" t="s">
        <v>353</v>
      </c>
      <c r="B33" s="12" t="s">
        <v>354</v>
      </c>
      <c r="C33" s="13" t="s">
        <v>355</v>
      </c>
      <c r="D33" s="13" t="s">
        <v>356</v>
      </c>
      <c r="E33" s="13" t="s">
        <v>357</v>
      </c>
      <c r="F33" s="13" t="s">
        <v>358</v>
      </c>
      <c r="G33" s="13" t="s">
        <v>359</v>
      </c>
      <c r="H33" s="13" t="s">
        <v>360</v>
      </c>
      <c r="I33" s="13" t="s">
        <v>361</v>
      </c>
      <c r="J33" s="13" t="s">
        <v>362</v>
      </c>
      <c r="K33" s="13" t="s">
        <v>293</v>
      </c>
      <c r="L33" s="13" t="s">
        <v>363</v>
      </c>
      <c r="M33" s="13" t="s">
        <v>364</v>
      </c>
      <c r="N33" s="14" t="s">
        <v>365</v>
      </c>
      <c r="O33" s="3" t="e">
        <f t="shared" si="0"/>
        <v>#VALUE!</v>
      </c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ht="15" customHeight="1" x14ac:dyDescent="0.2">
      <c r="A34" s="8" t="s">
        <v>366</v>
      </c>
      <c r="B34" s="12" t="s">
        <v>159</v>
      </c>
      <c r="C34" s="13" t="s">
        <v>290</v>
      </c>
      <c r="D34" s="13" t="s">
        <v>367</v>
      </c>
      <c r="E34" s="13" t="s">
        <v>368</v>
      </c>
      <c r="F34" s="13" t="s">
        <v>369</v>
      </c>
      <c r="G34" s="13" t="s">
        <v>370</v>
      </c>
      <c r="H34" s="13" t="s">
        <v>371</v>
      </c>
      <c r="I34" s="13" t="s">
        <v>372</v>
      </c>
      <c r="J34" s="13" t="s">
        <v>373</v>
      </c>
      <c r="K34" s="13" t="s">
        <v>374</v>
      </c>
      <c r="L34" s="13" t="s">
        <v>249</v>
      </c>
      <c r="M34" s="13" t="s">
        <v>375</v>
      </c>
      <c r="N34" s="14" t="s">
        <v>376</v>
      </c>
      <c r="O34" s="3" t="e">
        <f t="shared" si="0"/>
        <v>#VALUE!</v>
      </c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ht="15" customHeight="1" x14ac:dyDescent="0.2">
      <c r="A35" s="8" t="s">
        <v>377</v>
      </c>
      <c r="B35" s="12" t="s">
        <v>378</v>
      </c>
      <c r="C35" s="13" t="s">
        <v>379</v>
      </c>
      <c r="D35" s="13" t="s">
        <v>293</v>
      </c>
      <c r="E35" s="13" t="s">
        <v>380</v>
      </c>
      <c r="F35" s="13" t="s">
        <v>381</v>
      </c>
      <c r="G35" s="13" t="s">
        <v>382</v>
      </c>
      <c r="H35" s="13" t="s">
        <v>383</v>
      </c>
      <c r="I35" s="13" t="s">
        <v>384</v>
      </c>
      <c r="J35" s="13" t="s">
        <v>293</v>
      </c>
      <c r="K35" s="13" t="s">
        <v>385</v>
      </c>
      <c r="L35" s="13" t="s">
        <v>290</v>
      </c>
      <c r="M35" s="13" t="s">
        <v>386</v>
      </c>
      <c r="N35" s="14" t="s">
        <v>387</v>
      </c>
      <c r="O35" s="3" t="e">
        <f t="shared" si="0"/>
        <v>#VALUE!</v>
      </c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ht="15" customHeight="1" x14ac:dyDescent="0.2">
      <c r="A36" s="8" t="s">
        <v>388</v>
      </c>
      <c r="B36" s="12" t="s">
        <v>159</v>
      </c>
      <c r="C36" s="13" t="s">
        <v>389</v>
      </c>
      <c r="D36" s="13" t="s">
        <v>159</v>
      </c>
      <c r="E36" s="13" t="s">
        <v>390</v>
      </c>
      <c r="F36" s="13" t="s">
        <v>391</v>
      </c>
      <c r="G36" s="13" t="s">
        <v>159</v>
      </c>
      <c r="H36" s="13" t="s">
        <v>159</v>
      </c>
      <c r="I36" s="13" t="s">
        <v>159</v>
      </c>
      <c r="J36" s="13" t="s">
        <v>392</v>
      </c>
      <c r="K36" s="13" t="s">
        <v>159</v>
      </c>
      <c r="L36" s="13" t="s">
        <v>393</v>
      </c>
      <c r="M36" s="13" t="s">
        <v>159</v>
      </c>
      <c r="N36" s="14" t="s">
        <v>394</v>
      </c>
      <c r="O36" s="3" t="e">
        <f t="shared" si="0"/>
        <v>#VALUE!</v>
      </c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ht="15" customHeight="1" x14ac:dyDescent="0.2">
      <c r="A37" s="8" t="s">
        <v>395</v>
      </c>
      <c r="B37" s="12" t="s">
        <v>396</v>
      </c>
      <c r="C37" s="13" t="s">
        <v>397</v>
      </c>
      <c r="D37" s="13" t="s">
        <v>398</v>
      </c>
      <c r="E37" s="13" t="s">
        <v>399</v>
      </c>
      <c r="F37" s="13" t="s">
        <v>400</v>
      </c>
      <c r="G37" s="13" t="s">
        <v>401</v>
      </c>
      <c r="H37" s="13" t="s">
        <v>402</v>
      </c>
      <c r="I37" s="13" t="s">
        <v>356</v>
      </c>
      <c r="J37" s="13" t="s">
        <v>378</v>
      </c>
      <c r="K37" s="13" t="s">
        <v>403</v>
      </c>
      <c r="L37" s="13" t="s">
        <v>404</v>
      </c>
      <c r="M37" s="13" t="s">
        <v>405</v>
      </c>
      <c r="N37" s="14" t="s">
        <v>406</v>
      </c>
      <c r="O37" s="3" t="e">
        <f t="shared" si="0"/>
        <v>#VALUE!</v>
      </c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ht="15" customHeight="1" x14ac:dyDescent="0.2">
      <c r="A38" s="8" t="s">
        <v>407</v>
      </c>
      <c r="B38" s="12" t="s">
        <v>408</v>
      </c>
      <c r="C38" s="13" t="s">
        <v>409</v>
      </c>
      <c r="D38" s="13" t="s">
        <v>410</v>
      </c>
      <c r="E38" s="13" t="s">
        <v>411</v>
      </c>
      <c r="F38" s="13" t="s">
        <v>412</v>
      </c>
      <c r="G38" s="13" t="s">
        <v>413</v>
      </c>
      <c r="H38" s="13" t="s">
        <v>414</v>
      </c>
      <c r="I38" s="13" t="s">
        <v>415</v>
      </c>
      <c r="J38" s="13" t="s">
        <v>416</v>
      </c>
      <c r="K38" s="13" t="s">
        <v>417</v>
      </c>
      <c r="L38" s="13" t="s">
        <v>418</v>
      </c>
      <c r="M38" s="13" t="s">
        <v>419</v>
      </c>
      <c r="N38" s="14" t="s">
        <v>420</v>
      </c>
      <c r="O38" s="3" t="e">
        <f t="shared" si="0"/>
        <v>#VALUE!</v>
      </c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ht="15" customHeight="1" x14ac:dyDescent="0.2">
      <c r="A39" s="8" t="s">
        <v>421</v>
      </c>
      <c r="B39" s="12" t="s">
        <v>159</v>
      </c>
      <c r="C39" s="13" t="s">
        <v>159</v>
      </c>
      <c r="D39" s="13" t="s">
        <v>159</v>
      </c>
      <c r="E39" s="13" t="s">
        <v>159</v>
      </c>
      <c r="F39" s="13" t="s">
        <v>159</v>
      </c>
      <c r="G39" s="13" t="s">
        <v>159</v>
      </c>
      <c r="H39" s="13" t="s">
        <v>159</v>
      </c>
      <c r="I39" s="13" t="s">
        <v>159</v>
      </c>
      <c r="J39" s="13" t="s">
        <v>159</v>
      </c>
      <c r="K39" s="13" t="s">
        <v>159</v>
      </c>
      <c r="L39" s="13" t="s">
        <v>422</v>
      </c>
      <c r="M39" s="13" t="s">
        <v>423</v>
      </c>
      <c r="N39" s="14" t="s">
        <v>424</v>
      </c>
      <c r="O39" s="3" t="e">
        <f t="shared" si="0"/>
        <v>#VALUE!</v>
      </c>
    </row>
    <row r="40" spans="1:30" ht="15" customHeight="1" x14ac:dyDescent="0.2">
      <c r="A40" s="8" t="s">
        <v>425</v>
      </c>
      <c r="B40" s="12" t="s">
        <v>426</v>
      </c>
      <c r="C40" s="13" t="s">
        <v>427</v>
      </c>
      <c r="D40" s="13" t="s">
        <v>159</v>
      </c>
      <c r="E40" s="13" t="s">
        <v>428</v>
      </c>
      <c r="F40" s="13" t="s">
        <v>159</v>
      </c>
      <c r="G40" s="13" t="s">
        <v>159</v>
      </c>
      <c r="H40" s="13" t="s">
        <v>429</v>
      </c>
      <c r="I40" s="13" t="s">
        <v>430</v>
      </c>
      <c r="J40" s="13" t="s">
        <v>159</v>
      </c>
      <c r="K40" s="13" t="s">
        <v>431</v>
      </c>
      <c r="L40" s="13" t="s">
        <v>432</v>
      </c>
      <c r="M40" s="13" t="s">
        <v>159</v>
      </c>
      <c r="N40" s="14" t="s">
        <v>433</v>
      </c>
      <c r="O40" s="3" t="e">
        <f t="shared" si="0"/>
        <v>#VALUE!</v>
      </c>
    </row>
    <row r="41" spans="1:30" ht="15" customHeight="1" x14ac:dyDescent="0.15">
      <c r="A41" s="6" t="s">
        <v>16</v>
      </c>
      <c r="B41" s="16" t="s">
        <v>434</v>
      </c>
      <c r="C41" s="17" t="s">
        <v>435</v>
      </c>
      <c r="D41" s="17" t="s">
        <v>436</v>
      </c>
      <c r="E41" s="17" t="s">
        <v>437</v>
      </c>
      <c r="F41" s="17" t="s">
        <v>438</v>
      </c>
      <c r="G41" s="17" t="s">
        <v>439</v>
      </c>
      <c r="H41" s="17" t="s">
        <v>440</v>
      </c>
      <c r="I41" s="17" t="s">
        <v>441</v>
      </c>
      <c r="J41" s="17" t="s">
        <v>442</v>
      </c>
      <c r="K41" s="17" t="s">
        <v>443</v>
      </c>
      <c r="L41" s="17" t="s">
        <v>444</v>
      </c>
      <c r="M41" s="17" t="s">
        <v>445</v>
      </c>
      <c r="N41" s="14" t="s">
        <v>446</v>
      </c>
      <c r="O41" s="3" t="e">
        <f t="shared" si="0"/>
        <v>#VALUE!</v>
      </c>
    </row>
    <row r="42" spans="1:30" ht="9.75" customHeight="1" x14ac:dyDescent="0.15">
      <c r="A42" s="18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</row>
    <row r="43" spans="1:30" ht="15" x14ac:dyDescent="0.2">
      <c r="A43" s="18" t="s">
        <v>447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</row>
    <row r="44" spans="1:30" ht="15" x14ac:dyDescent="0.2">
      <c r="A44" s="18" t="s">
        <v>448</v>
      </c>
      <c r="B44" s="20"/>
      <c r="C44" s="20"/>
      <c r="D44" s="20"/>
      <c r="E44" s="20"/>
      <c r="F44" s="20"/>
      <c r="G44" s="20"/>
      <c r="H44" s="20"/>
      <c r="I44" s="20"/>
      <c r="J44" s="20"/>
      <c r="K44" s="21"/>
      <c r="L44" s="20"/>
      <c r="M44" s="20"/>
      <c r="N44" s="20"/>
    </row>
    <row r="47" spans="1:30" x14ac:dyDescent="0.15">
      <c r="M47" s="22"/>
    </row>
    <row r="251" spans="34:34" x14ac:dyDescent="0.15">
      <c r="AH251" s="2"/>
    </row>
  </sheetData>
  <pageMargins left="0.11811023622047245" right="0.11811023622047245" top="0.15748031496062992" bottom="0.15748031496062992" header="0.31496062992125984" footer="0.31496062992125984"/>
  <pageSetup paperSize="9" scale="8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P22"/>
  <sheetViews>
    <sheetView workbookViewId="0">
      <selection activeCell="A8" sqref="A8:N19"/>
    </sheetView>
  </sheetViews>
  <sheetFormatPr baseColWidth="10" defaultColWidth="11.5" defaultRowHeight="15" x14ac:dyDescent="0.2"/>
  <cols>
    <col min="1" max="1" width="20" style="20" customWidth="1"/>
    <col min="2" max="9" width="11.6640625" style="23" bestFit="1" customWidth="1"/>
    <col min="10" max="10" width="13" style="23" bestFit="1" customWidth="1"/>
    <col min="11" max="11" width="11.6640625" style="23" bestFit="1" customWidth="1"/>
    <col min="12" max="12" width="13" style="23" bestFit="1" customWidth="1"/>
    <col min="13" max="13" width="11.83203125" style="23" bestFit="1" customWidth="1"/>
    <col min="14" max="14" width="11.5" style="23" bestFit="1" customWidth="1"/>
    <col min="15" max="15" width="7.1640625" style="60" bestFit="1" customWidth="1"/>
    <col min="16" max="16" width="4.83203125" style="24" customWidth="1"/>
    <col min="17" max="28" width="10" style="20" bestFit="1" customWidth="1"/>
    <col min="29" max="16384" width="11.5" style="20"/>
  </cols>
  <sheetData>
    <row r="2" spans="1:16" x14ac:dyDescent="0.2">
      <c r="A2" s="61" t="s">
        <v>0</v>
      </c>
    </row>
    <row r="3" spans="1:16" x14ac:dyDescent="0.2">
      <c r="A3" s="61"/>
    </row>
    <row r="4" spans="1:16" x14ac:dyDescent="0.2">
      <c r="A4" s="61" t="s">
        <v>1153</v>
      </c>
    </row>
    <row r="5" spans="1:16" x14ac:dyDescent="0.2">
      <c r="A5" s="61" t="s">
        <v>1154</v>
      </c>
    </row>
    <row r="7" spans="1:16" x14ac:dyDescent="0.2">
      <c r="A7" s="62" t="s">
        <v>451</v>
      </c>
      <c r="B7" s="63" t="s">
        <v>454</v>
      </c>
      <c r="C7" s="63" t="s">
        <v>455</v>
      </c>
      <c r="D7" s="63" t="s">
        <v>456</v>
      </c>
      <c r="E7" s="63" t="s">
        <v>457</v>
      </c>
      <c r="F7" s="63" t="s">
        <v>458</v>
      </c>
      <c r="G7" s="63" t="s">
        <v>459</v>
      </c>
      <c r="H7" s="63" t="s">
        <v>460</v>
      </c>
      <c r="I7" s="63" t="s">
        <v>461</v>
      </c>
      <c r="J7" s="63" t="s">
        <v>462</v>
      </c>
      <c r="K7" s="63" t="s">
        <v>463</v>
      </c>
      <c r="L7" s="63" t="s">
        <v>464</v>
      </c>
      <c r="M7" s="64" t="s">
        <v>465</v>
      </c>
      <c r="N7" s="63" t="s">
        <v>16</v>
      </c>
    </row>
    <row r="8" spans="1:16" x14ac:dyDescent="0.2">
      <c r="A8" s="65" t="s">
        <v>18</v>
      </c>
      <c r="B8" s="47" t="s">
        <v>1155</v>
      </c>
      <c r="C8" s="48" t="s">
        <v>1156</v>
      </c>
      <c r="D8" s="48" t="s">
        <v>1157</v>
      </c>
      <c r="E8" s="48" t="s">
        <v>1158</v>
      </c>
      <c r="F8" s="48" t="s">
        <v>1159</v>
      </c>
      <c r="G8" s="48" t="s">
        <v>1160</v>
      </c>
      <c r="H8" s="48" t="s">
        <v>1161</v>
      </c>
      <c r="I8" s="48" t="s">
        <v>1162</v>
      </c>
      <c r="J8" s="48" t="s">
        <v>1163</v>
      </c>
      <c r="K8" s="48" t="s">
        <v>1164</v>
      </c>
      <c r="L8" s="48" t="s">
        <v>1165</v>
      </c>
      <c r="M8" s="48" t="s">
        <v>1166</v>
      </c>
      <c r="N8" s="55" t="s">
        <v>1167</v>
      </c>
      <c r="O8" s="60" t="e">
        <f t="shared" ref="O8:O19" si="0">N8/$N$19</f>
        <v>#VALUE!</v>
      </c>
    </row>
    <row r="9" spans="1:16" x14ac:dyDescent="0.2">
      <c r="A9" s="65" t="s">
        <v>479</v>
      </c>
      <c r="B9" s="50" t="s">
        <v>554</v>
      </c>
      <c r="C9" s="51" t="s">
        <v>732</v>
      </c>
      <c r="D9" s="51" t="s">
        <v>732</v>
      </c>
      <c r="E9" s="51" t="s">
        <v>1168</v>
      </c>
      <c r="F9" s="51" t="s">
        <v>1169</v>
      </c>
      <c r="G9" s="51" t="s">
        <v>1170</v>
      </c>
      <c r="H9" s="51" t="s">
        <v>565</v>
      </c>
      <c r="I9" s="51" t="s">
        <v>732</v>
      </c>
      <c r="J9" s="51" t="s">
        <v>293</v>
      </c>
      <c r="K9" s="51" t="s">
        <v>732</v>
      </c>
      <c r="L9" s="51" t="s">
        <v>290</v>
      </c>
      <c r="M9" s="51" t="s">
        <v>732</v>
      </c>
      <c r="N9" s="56" t="s">
        <v>1171</v>
      </c>
      <c r="O9" s="60" t="e">
        <f t="shared" si="0"/>
        <v>#VALUE!</v>
      </c>
    </row>
    <row r="10" spans="1:16" x14ac:dyDescent="0.2">
      <c r="A10" s="65" t="s">
        <v>116</v>
      </c>
      <c r="B10" s="50" t="s">
        <v>1172</v>
      </c>
      <c r="C10" s="51" t="s">
        <v>1172</v>
      </c>
      <c r="D10" s="51" t="s">
        <v>1173</v>
      </c>
      <c r="E10" s="51" t="s">
        <v>1155</v>
      </c>
      <c r="F10" s="51" t="s">
        <v>1174</v>
      </c>
      <c r="G10" s="51" t="s">
        <v>1158</v>
      </c>
      <c r="H10" s="51" t="s">
        <v>1175</v>
      </c>
      <c r="I10" s="51" t="s">
        <v>1173</v>
      </c>
      <c r="J10" s="51" t="s">
        <v>1176</v>
      </c>
      <c r="K10" s="51" t="s">
        <v>1172</v>
      </c>
      <c r="L10" s="51" t="s">
        <v>1177</v>
      </c>
      <c r="M10" s="51" t="s">
        <v>732</v>
      </c>
      <c r="N10" s="56" t="s">
        <v>1178</v>
      </c>
      <c r="O10" s="60" t="e">
        <f t="shared" si="0"/>
        <v>#VALUE!</v>
      </c>
    </row>
    <row r="11" spans="1:16" x14ac:dyDescent="0.2">
      <c r="A11" s="65" t="s">
        <v>164</v>
      </c>
      <c r="B11" s="50" t="s">
        <v>1179</v>
      </c>
      <c r="C11" s="51" t="s">
        <v>1180</v>
      </c>
      <c r="D11" s="51" t="s">
        <v>1181</v>
      </c>
      <c r="E11" s="51" t="s">
        <v>732</v>
      </c>
      <c r="F11" s="51" t="s">
        <v>732</v>
      </c>
      <c r="G11" s="51" t="s">
        <v>732</v>
      </c>
      <c r="H11" s="51" t="s">
        <v>732</v>
      </c>
      <c r="I11" s="51" t="s">
        <v>732</v>
      </c>
      <c r="J11" s="51" t="s">
        <v>290</v>
      </c>
      <c r="K11" s="51" t="s">
        <v>732</v>
      </c>
      <c r="L11" s="51" t="s">
        <v>496</v>
      </c>
      <c r="M11" s="51" t="s">
        <v>1182</v>
      </c>
      <c r="N11" s="56" t="s">
        <v>1183</v>
      </c>
      <c r="O11" s="60" t="e">
        <f t="shared" si="0"/>
        <v>#VALUE!</v>
      </c>
    </row>
    <row r="12" spans="1:16" x14ac:dyDescent="0.2">
      <c r="A12" s="65" t="s">
        <v>192</v>
      </c>
      <c r="B12" s="50" t="s">
        <v>1184</v>
      </c>
      <c r="C12" s="51" t="s">
        <v>1185</v>
      </c>
      <c r="D12" s="51" t="s">
        <v>1186</v>
      </c>
      <c r="E12" s="51" t="s">
        <v>1187</v>
      </c>
      <c r="F12" s="51" t="s">
        <v>1188</v>
      </c>
      <c r="G12" s="51" t="s">
        <v>1169</v>
      </c>
      <c r="H12" s="51" t="s">
        <v>732</v>
      </c>
      <c r="I12" s="51" t="s">
        <v>732</v>
      </c>
      <c r="J12" s="51" t="s">
        <v>496</v>
      </c>
      <c r="K12" s="51" t="s">
        <v>732</v>
      </c>
      <c r="L12" s="51" t="s">
        <v>496</v>
      </c>
      <c r="M12" s="51" t="s">
        <v>1189</v>
      </c>
      <c r="N12" s="56" t="s">
        <v>1190</v>
      </c>
      <c r="O12" s="60" t="e">
        <f t="shared" si="0"/>
        <v>#VALUE!</v>
      </c>
    </row>
    <row r="13" spans="1:16" x14ac:dyDescent="0.2">
      <c r="A13" s="65" t="s">
        <v>261</v>
      </c>
      <c r="B13" s="50" t="s">
        <v>1191</v>
      </c>
      <c r="C13" s="51" t="s">
        <v>1192</v>
      </c>
      <c r="D13" s="51" t="s">
        <v>1193</v>
      </c>
      <c r="E13" s="51" t="s">
        <v>1194</v>
      </c>
      <c r="F13" s="51" t="s">
        <v>1195</v>
      </c>
      <c r="G13" s="51" t="s">
        <v>1196</v>
      </c>
      <c r="H13" s="51" t="s">
        <v>1197</v>
      </c>
      <c r="I13" s="51" t="s">
        <v>1198</v>
      </c>
      <c r="J13" s="51" t="s">
        <v>1199</v>
      </c>
      <c r="K13" s="51" t="s">
        <v>1200</v>
      </c>
      <c r="L13" s="51" t="s">
        <v>1201</v>
      </c>
      <c r="M13" s="51" t="s">
        <v>1202</v>
      </c>
      <c r="N13" s="56" t="s">
        <v>1203</v>
      </c>
      <c r="O13" s="60" t="e">
        <f t="shared" si="0"/>
        <v>#VALUE!</v>
      </c>
    </row>
    <row r="14" spans="1:16" x14ac:dyDescent="0.2">
      <c r="A14" s="65" t="s">
        <v>275</v>
      </c>
      <c r="B14" s="50" t="s">
        <v>1204</v>
      </c>
      <c r="C14" s="51" t="s">
        <v>1205</v>
      </c>
      <c r="D14" s="51" t="s">
        <v>1206</v>
      </c>
      <c r="E14" s="51" t="s">
        <v>1207</v>
      </c>
      <c r="F14" s="51" t="s">
        <v>1208</v>
      </c>
      <c r="G14" s="51" t="s">
        <v>1209</v>
      </c>
      <c r="H14" s="51" t="s">
        <v>1210</v>
      </c>
      <c r="I14" s="51" t="s">
        <v>1211</v>
      </c>
      <c r="J14" s="51" t="s">
        <v>1212</v>
      </c>
      <c r="K14" s="51" t="s">
        <v>1213</v>
      </c>
      <c r="L14" s="51" t="s">
        <v>1214</v>
      </c>
      <c r="M14" s="51" t="s">
        <v>1215</v>
      </c>
      <c r="N14" s="56" t="s">
        <v>1216</v>
      </c>
      <c r="O14" s="60" t="e">
        <f t="shared" si="0"/>
        <v>#VALUE!</v>
      </c>
      <c r="P14" s="26">
        <v>2</v>
      </c>
    </row>
    <row r="15" spans="1:16" x14ac:dyDescent="0.2">
      <c r="A15" s="65" t="s">
        <v>297</v>
      </c>
      <c r="B15" s="50" t="s">
        <v>1217</v>
      </c>
      <c r="C15" s="51" t="s">
        <v>1218</v>
      </c>
      <c r="D15" s="51" t="s">
        <v>1219</v>
      </c>
      <c r="E15" s="51" t="s">
        <v>1220</v>
      </c>
      <c r="F15" s="51" t="s">
        <v>1221</v>
      </c>
      <c r="G15" s="51" t="s">
        <v>1222</v>
      </c>
      <c r="H15" s="51" t="s">
        <v>1223</v>
      </c>
      <c r="I15" s="51" t="s">
        <v>1224</v>
      </c>
      <c r="J15" s="51" t="s">
        <v>1225</v>
      </c>
      <c r="K15" s="51" t="s">
        <v>1226</v>
      </c>
      <c r="L15" s="51" t="s">
        <v>1227</v>
      </c>
      <c r="M15" s="51" t="s">
        <v>1228</v>
      </c>
      <c r="N15" s="56" t="s">
        <v>1229</v>
      </c>
      <c r="O15" s="60" t="e">
        <f t="shared" si="0"/>
        <v>#VALUE!</v>
      </c>
      <c r="P15" s="26">
        <v>1</v>
      </c>
    </row>
    <row r="16" spans="1:16" x14ac:dyDescent="0.2">
      <c r="A16" s="65" t="s">
        <v>311</v>
      </c>
      <c r="B16" s="50" t="s">
        <v>732</v>
      </c>
      <c r="C16" s="51" t="s">
        <v>1230</v>
      </c>
      <c r="D16" s="51" t="s">
        <v>1231</v>
      </c>
      <c r="E16" s="51" t="s">
        <v>1232</v>
      </c>
      <c r="F16" s="51" t="s">
        <v>1233</v>
      </c>
      <c r="G16" s="51" t="s">
        <v>1234</v>
      </c>
      <c r="H16" s="51" t="s">
        <v>1235</v>
      </c>
      <c r="I16" s="51" t="s">
        <v>1236</v>
      </c>
      <c r="J16" s="51" t="s">
        <v>496</v>
      </c>
      <c r="K16" s="51" t="s">
        <v>732</v>
      </c>
      <c r="L16" s="51" t="s">
        <v>496</v>
      </c>
      <c r="M16" s="51" t="s">
        <v>732</v>
      </c>
      <c r="N16" s="56" t="s">
        <v>1237</v>
      </c>
      <c r="O16" s="60" t="e">
        <f t="shared" si="0"/>
        <v>#VALUE!</v>
      </c>
    </row>
    <row r="17" spans="1:15" x14ac:dyDescent="0.2">
      <c r="A17" s="65" t="s">
        <v>325</v>
      </c>
      <c r="B17" s="50" t="s">
        <v>1238</v>
      </c>
      <c r="C17" s="51" t="s">
        <v>1239</v>
      </c>
      <c r="D17" s="51" t="s">
        <v>1240</v>
      </c>
      <c r="E17" s="51" t="s">
        <v>1241</v>
      </c>
      <c r="F17" s="51" t="s">
        <v>1242</v>
      </c>
      <c r="G17" s="51" t="s">
        <v>1243</v>
      </c>
      <c r="H17" s="51" t="s">
        <v>1244</v>
      </c>
      <c r="I17" s="51" t="s">
        <v>1245</v>
      </c>
      <c r="J17" s="51" t="s">
        <v>1246</v>
      </c>
      <c r="K17" s="51" t="s">
        <v>1247</v>
      </c>
      <c r="L17" s="51" t="s">
        <v>1248</v>
      </c>
      <c r="M17" s="51" t="s">
        <v>1249</v>
      </c>
      <c r="N17" s="56" t="s">
        <v>1250</v>
      </c>
      <c r="O17" s="60" t="e">
        <f t="shared" si="0"/>
        <v>#VALUE!</v>
      </c>
    </row>
    <row r="18" spans="1:15" x14ac:dyDescent="0.2">
      <c r="A18" s="65" t="s">
        <v>339</v>
      </c>
      <c r="B18" s="50" t="s">
        <v>1251</v>
      </c>
      <c r="C18" s="51" t="s">
        <v>1252</v>
      </c>
      <c r="D18" s="51" t="s">
        <v>1253</v>
      </c>
      <c r="E18" s="51" t="s">
        <v>1254</v>
      </c>
      <c r="F18" s="51" t="s">
        <v>1255</v>
      </c>
      <c r="G18" s="51" t="s">
        <v>1256</v>
      </c>
      <c r="H18" s="51" t="s">
        <v>1257</v>
      </c>
      <c r="I18" s="51" t="s">
        <v>1258</v>
      </c>
      <c r="J18" s="51" t="s">
        <v>1259</v>
      </c>
      <c r="K18" s="51" t="s">
        <v>1260</v>
      </c>
      <c r="L18" s="51" t="s">
        <v>1261</v>
      </c>
      <c r="M18" s="51" t="s">
        <v>1262</v>
      </c>
      <c r="N18" s="56" t="s">
        <v>1263</v>
      </c>
      <c r="O18" s="60" t="e">
        <f t="shared" si="0"/>
        <v>#VALUE!</v>
      </c>
    </row>
    <row r="19" spans="1:15" x14ac:dyDescent="0.2">
      <c r="A19" s="66" t="s">
        <v>16</v>
      </c>
      <c r="B19" s="67" t="s">
        <v>1264</v>
      </c>
      <c r="C19" s="56" t="s">
        <v>1265</v>
      </c>
      <c r="D19" s="56" t="s">
        <v>1266</v>
      </c>
      <c r="E19" s="56" t="s">
        <v>1267</v>
      </c>
      <c r="F19" s="56" t="s">
        <v>1268</v>
      </c>
      <c r="G19" s="56" t="s">
        <v>1269</v>
      </c>
      <c r="H19" s="56" t="s">
        <v>1270</v>
      </c>
      <c r="I19" s="56" t="s">
        <v>1271</v>
      </c>
      <c r="J19" s="56" t="s">
        <v>1272</v>
      </c>
      <c r="K19" s="56" t="s">
        <v>1273</v>
      </c>
      <c r="L19" s="56" t="s">
        <v>1274</v>
      </c>
      <c r="M19" s="56" t="s">
        <v>1275</v>
      </c>
      <c r="N19" s="56" t="s">
        <v>1276</v>
      </c>
      <c r="O19" s="60" t="e">
        <f t="shared" si="0"/>
        <v>#VALUE!</v>
      </c>
    </row>
    <row r="20" spans="1:15" ht="21.75" customHeight="1" x14ac:dyDescent="0.2"/>
    <row r="21" spans="1:15" x14ac:dyDescent="0.2">
      <c r="M21" s="42" t="s">
        <v>729</v>
      </c>
      <c r="N21" s="2"/>
    </row>
    <row r="22" spans="1:15" x14ac:dyDescent="0.2">
      <c r="M22" s="43">
        <v>63524990.938000001</v>
      </c>
      <c r="N22" s="44" t="e">
        <f>N19/M22</f>
        <v>#VALUE!</v>
      </c>
    </row>
  </sheetData>
  <pageMargins left="0.11811023622047245" right="0.11811023622047245" top="0.15748031496062992" bottom="0.19685039370078738" header="0.31496062992125984" footer="0.31496062992125984"/>
  <pageSetup paperSize="9" scale="9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H13"/>
  <sheetViews>
    <sheetView workbookViewId="0">
      <selection activeCell="R14" sqref="R14"/>
    </sheetView>
  </sheetViews>
  <sheetFormatPr baseColWidth="10" defaultColWidth="11.5" defaultRowHeight="15" x14ac:dyDescent="0.2"/>
  <cols>
    <col min="1" max="1" width="11.5" style="20"/>
    <col min="2" max="2" width="5.1640625" style="24" bestFit="1" customWidth="1"/>
    <col min="3" max="4" width="11.5" style="24"/>
    <col min="5" max="16384" width="11.5" style="20"/>
  </cols>
  <sheetData>
    <row r="1" spans="2:8" x14ac:dyDescent="0.2">
      <c r="H1" s="20" t="s">
        <v>1277</v>
      </c>
    </row>
    <row r="2" spans="2:8" x14ac:dyDescent="0.2">
      <c r="B2" s="24" t="s">
        <v>4</v>
      </c>
      <c r="C2" s="25">
        <v>462093.76199999999</v>
      </c>
    </row>
    <row r="3" spans="2:8" x14ac:dyDescent="0.2">
      <c r="B3" s="24" t="s">
        <v>5</v>
      </c>
      <c r="C3" s="25">
        <v>454581.10499999998</v>
      </c>
    </row>
    <row r="4" spans="2:8" x14ac:dyDescent="0.2">
      <c r="B4" s="24" t="s">
        <v>6</v>
      </c>
      <c r="C4" s="25">
        <v>539176.10899999994</v>
      </c>
    </row>
    <row r="5" spans="2:8" x14ac:dyDescent="0.2">
      <c r="B5" s="24" t="s">
        <v>7</v>
      </c>
      <c r="C5" s="25">
        <v>537173.40499999991</v>
      </c>
    </row>
    <row r="6" spans="2:8" x14ac:dyDescent="0.2">
      <c r="B6" s="24" t="s">
        <v>8</v>
      </c>
      <c r="C6" s="25">
        <v>399023.86500000005</v>
      </c>
    </row>
    <row r="7" spans="2:8" x14ac:dyDescent="0.2">
      <c r="B7" s="24" t="s">
        <v>9</v>
      </c>
      <c r="C7" s="25">
        <v>377966.02399999998</v>
      </c>
    </row>
    <row r="8" spans="2:8" x14ac:dyDescent="0.2">
      <c r="B8" s="24" t="s">
        <v>10</v>
      </c>
      <c r="C8" s="25">
        <v>365422.65800000005</v>
      </c>
    </row>
    <row r="9" spans="2:8" x14ac:dyDescent="0.2">
      <c r="B9" s="24" t="s">
        <v>11</v>
      </c>
      <c r="C9" s="25">
        <v>388337.93300000002</v>
      </c>
    </row>
    <row r="10" spans="2:8" x14ac:dyDescent="0.2">
      <c r="B10" s="24" t="s">
        <v>12</v>
      </c>
      <c r="C10" s="25">
        <v>299511.71499999997</v>
      </c>
    </row>
    <row r="11" spans="2:8" x14ac:dyDescent="0.2">
      <c r="B11" s="24" t="s">
        <v>13</v>
      </c>
      <c r="C11" s="25">
        <v>256828.41700000002</v>
      </c>
    </row>
    <row r="12" spans="2:8" x14ac:dyDescent="0.2">
      <c r="B12" s="24" t="s">
        <v>14</v>
      </c>
      <c r="C12" s="25">
        <v>185544.63899999997</v>
      </c>
    </row>
    <row r="13" spans="2:8" x14ac:dyDescent="0.2">
      <c r="B13" s="24" t="s">
        <v>15</v>
      </c>
      <c r="C13" s="25">
        <v>250363.375</v>
      </c>
    </row>
  </sheetData>
  <pageMargins left="0.11811023622047245" right="0.11811023622047245" top="0.15748031496062992" bottom="0.15748031496062992" header="0.31496062992125984" footer="0.31496062992125984"/>
  <pageSetup paperSize="9"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V48"/>
  <sheetViews>
    <sheetView zoomScale="93" workbookViewId="0">
      <selection activeCell="B8" sqref="B8:J42"/>
    </sheetView>
  </sheetViews>
  <sheetFormatPr baseColWidth="10" defaultColWidth="11.5" defaultRowHeight="14.25" customHeight="1" x14ac:dyDescent="0.15"/>
  <cols>
    <col min="1" max="1" width="11.5" style="1"/>
    <col min="2" max="2" width="20" style="1" customWidth="1"/>
    <col min="3" max="3" width="13.5" style="2" bestFit="1" customWidth="1"/>
    <col min="4" max="4" width="17.33203125" style="2" bestFit="1" customWidth="1"/>
    <col min="5" max="5" width="18.33203125" style="2" bestFit="1" customWidth="1"/>
    <col min="6" max="6" width="10.6640625" style="2" bestFit="1" customWidth="1"/>
    <col min="7" max="7" width="15.1640625" style="2" bestFit="1" customWidth="1"/>
    <col min="8" max="8" width="11" style="2" bestFit="1" customWidth="1"/>
    <col min="9" max="9" width="11.83203125" style="2" bestFit="1" customWidth="1"/>
    <col min="10" max="10" width="12.83203125" style="2" bestFit="1" customWidth="1"/>
    <col min="11" max="11" width="3.6640625" style="1" customWidth="1"/>
    <col min="12" max="12" width="26.5" style="1" bestFit="1" customWidth="1"/>
    <col min="13" max="13" width="10.83203125" style="2" bestFit="1" customWidth="1"/>
    <col min="14" max="14" width="17.33203125" style="2" bestFit="1" customWidth="1"/>
    <col min="15" max="15" width="15" style="2" bestFit="1" customWidth="1"/>
    <col min="16" max="16" width="9.83203125" style="2" bestFit="1" customWidth="1"/>
    <col min="17" max="17" width="15.1640625" style="2" bestFit="1" customWidth="1"/>
    <col min="18" max="18" width="8.1640625" style="2" bestFit="1" customWidth="1"/>
    <col min="19" max="19" width="8.33203125" style="2" bestFit="1" customWidth="1"/>
    <col min="20" max="20" width="12.83203125" style="2" bestFit="1" customWidth="1"/>
    <col min="21" max="21" width="11.5" style="2"/>
    <col min="22" max="16384" width="11.5" style="1"/>
  </cols>
  <sheetData>
    <row r="1" spans="2:22" ht="14.25" customHeight="1" x14ac:dyDescent="0.15">
      <c r="B1" s="68"/>
      <c r="C1" s="69"/>
      <c r="D1" s="69"/>
      <c r="E1" s="69"/>
      <c r="F1" s="69"/>
      <c r="G1" s="69"/>
      <c r="H1" s="69"/>
      <c r="I1" s="69"/>
      <c r="J1" s="69"/>
    </row>
    <row r="2" spans="2:22" ht="14.25" customHeight="1" x14ac:dyDescent="0.15">
      <c r="B2" s="70" t="s">
        <v>1278</v>
      </c>
      <c r="C2" s="69"/>
      <c r="D2" s="69"/>
      <c r="E2" s="69"/>
      <c r="F2" s="69"/>
      <c r="G2" s="69"/>
      <c r="H2" s="69"/>
      <c r="I2" s="69"/>
      <c r="J2" s="69"/>
    </row>
    <row r="3" spans="2:22" ht="14.25" customHeight="1" x14ac:dyDescent="0.15">
      <c r="B3" s="71"/>
      <c r="C3" s="72"/>
      <c r="D3" s="72"/>
      <c r="E3" s="72"/>
      <c r="F3" s="72"/>
      <c r="G3" s="72"/>
      <c r="H3" s="72"/>
      <c r="I3" s="72"/>
      <c r="J3" s="72"/>
    </row>
    <row r="4" spans="2:22" ht="14.25" customHeight="1" x14ac:dyDescent="0.15">
      <c r="B4" s="73" t="s">
        <v>1279</v>
      </c>
      <c r="C4" s="72"/>
      <c r="D4" s="72"/>
      <c r="E4" s="72"/>
      <c r="F4" s="72"/>
      <c r="G4" s="72"/>
      <c r="H4" s="72"/>
      <c r="I4" s="72"/>
      <c r="J4" s="72"/>
    </row>
    <row r="5" spans="2:22" ht="14.25" customHeight="1" x14ac:dyDescent="0.15">
      <c r="B5" s="73" t="s">
        <v>1154</v>
      </c>
      <c r="C5" s="72"/>
      <c r="D5" s="72"/>
      <c r="E5" s="72"/>
      <c r="F5" s="72"/>
      <c r="G5" s="72"/>
      <c r="H5" s="72"/>
      <c r="I5" s="72"/>
      <c r="J5" s="72"/>
    </row>
    <row r="7" spans="2:22" ht="14.25" customHeight="1" x14ac:dyDescent="0.2">
      <c r="B7" s="74" t="s">
        <v>451</v>
      </c>
      <c r="C7" s="75" t="s">
        <v>1280</v>
      </c>
      <c r="D7" s="75" t="s">
        <v>1281</v>
      </c>
      <c r="E7" s="75" t="s">
        <v>1282</v>
      </c>
      <c r="F7" s="75" t="s">
        <v>1283</v>
      </c>
      <c r="G7" s="75" t="s">
        <v>1284</v>
      </c>
      <c r="H7" s="75" t="s">
        <v>1285</v>
      </c>
      <c r="I7" s="75" t="s">
        <v>1286</v>
      </c>
      <c r="J7" s="76" t="s">
        <v>16</v>
      </c>
    </row>
    <row r="8" spans="2:22" ht="14.25" customHeight="1" x14ac:dyDescent="0.2">
      <c r="B8" s="77" t="s">
        <v>18</v>
      </c>
      <c r="C8" s="78">
        <v>57792</v>
      </c>
      <c r="D8" s="78">
        <v>9389</v>
      </c>
      <c r="E8" s="78">
        <v>68864</v>
      </c>
      <c r="F8" s="78">
        <v>30358</v>
      </c>
      <c r="G8" s="78">
        <v>1565</v>
      </c>
      <c r="H8" s="79">
        <v>545</v>
      </c>
      <c r="I8" s="79">
        <v>320</v>
      </c>
      <c r="J8" s="80">
        <f t="shared" ref="J8:J41" si="0">SUM(C8:I8)</f>
        <v>168833</v>
      </c>
      <c r="V8" s="2"/>
    </row>
    <row r="9" spans="2:22" ht="14.25" customHeight="1" x14ac:dyDescent="0.2">
      <c r="B9" s="81" t="s">
        <v>479</v>
      </c>
      <c r="C9" s="82">
        <v>191331</v>
      </c>
      <c r="D9" s="82">
        <v>22220</v>
      </c>
      <c r="E9" s="82">
        <v>28391</v>
      </c>
      <c r="F9" s="82">
        <v>33612</v>
      </c>
      <c r="G9" s="82">
        <v>8784</v>
      </c>
      <c r="H9" s="83">
        <v>700</v>
      </c>
      <c r="I9" s="83">
        <v>518</v>
      </c>
      <c r="J9" s="80">
        <f t="shared" si="0"/>
        <v>285556</v>
      </c>
    </row>
    <row r="10" spans="2:22" ht="14.25" customHeight="1" x14ac:dyDescent="0.2">
      <c r="B10" s="81" t="s">
        <v>46</v>
      </c>
      <c r="C10" s="83" t="s">
        <v>1287</v>
      </c>
      <c r="D10" s="82">
        <v>2609679</v>
      </c>
      <c r="E10" s="82">
        <v>1597992</v>
      </c>
      <c r="F10" s="83" t="s">
        <v>1287</v>
      </c>
      <c r="G10" s="82">
        <v>166712</v>
      </c>
      <c r="H10" s="83" t="s">
        <v>1287</v>
      </c>
      <c r="I10" s="83" t="s">
        <v>1287</v>
      </c>
      <c r="J10" s="80">
        <f t="shared" si="0"/>
        <v>4374383</v>
      </c>
    </row>
    <row r="11" spans="2:22" ht="14.25" customHeight="1" x14ac:dyDescent="0.2">
      <c r="B11" s="81" t="s">
        <v>60</v>
      </c>
      <c r="C11" s="82">
        <v>1755752</v>
      </c>
      <c r="D11" s="82">
        <v>3108190</v>
      </c>
      <c r="E11" s="82">
        <v>35534</v>
      </c>
      <c r="F11" s="82">
        <v>66825</v>
      </c>
      <c r="G11" s="82">
        <v>23805</v>
      </c>
      <c r="H11" s="83" t="s">
        <v>1287</v>
      </c>
      <c r="I11" s="82">
        <v>35430</v>
      </c>
      <c r="J11" s="80">
        <f t="shared" si="0"/>
        <v>5025536</v>
      </c>
    </row>
    <row r="12" spans="2:22" ht="14.25" customHeight="1" x14ac:dyDescent="0.2">
      <c r="B12" s="81" t="s">
        <v>74</v>
      </c>
      <c r="C12" s="82">
        <v>121506</v>
      </c>
      <c r="D12" s="82">
        <v>187705</v>
      </c>
      <c r="E12" s="82">
        <v>384603</v>
      </c>
      <c r="F12" s="82">
        <v>329344</v>
      </c>
      <c r="G12" s="82">
        <v>203973</v>
      </c>
      <c r="H12" s="82">
        <v>132039</v>
      </c>
      <c r="I12" s="83" t="s">
        <v>1287</v>
      </c>
      <c r="J12" s="80">
        <f t="shared" si="0"/>
        <v>1359170</v>
      </c>
    </row>
    <row r="13" spans="2:22" ht="14.25" customHeight="1" x14ac:dyDescent="0.2">
      <c r="B13" s="81" t="s">
        <v>778</v>
      </c>
      <c r="C13" s="82">
        <v>921851</v>
      </c>
      <c r="D13" s="83" t="s">
        <v>1287</v>
      </c>
      <c r="E13" s="83" t="s">
        <v>1287</v>
      </c>
      <c r="F13" s="82">
        <v>56273</v>
      </c>
      <c r="G13" s="83" t="s">
        <v>1287</v>
      </c>
      <c r="H13" s="83" t="s">
        <v>1287</v>
      </c>
      <c r="I13" s="83" t="s">
        <v>1287</v>
      </c>
      <c r="J13" s="80">
        <f t="shared" si="0"/>
        <v>978124</v>
      </c>
    </row>
    <row r="14" spans="2:22" ht="14.25" customHeight="1" x14ac:dyDescent="0.2">
      <c r="B14" s="81" t="s">
        <v>102</v>
      </c>
      <c r="C14" s="82">
        <v>456577</v>
      </c>
      <c r="D14" s="83" t="s">
        <v>1287</v>
      </c>
      <c r="E14" s="82">
        <v>5676</v>
      </c>
      <c r="F14" s="83" t="s">
        <v>1287</v>
      </c>
      <c r="G14" s="83">
        <v>540</v>
      </c>
      <c r="H14" s="83" t="s">
        <v>1287</v>
      </c>
      <c r="I14" s="83" t="s">
        <v>1287</v>
      </c>
      <c r="J14" s="80">
        <f t="shared" si="0"/>
        <v>462793</v>
      </c>
    </row>
    <row r="15" spans="2:22" ht="14.25" customHeight="1" x14ac:dyDescent="0.2">
      <c r="B15" s="81" t="s">
        <v>116</v>
      </c>
      <c r="C15" s="82">
        <v>1117752</v>
      </c>
      <c r="D15" s="82">
        <v>424820</v>
      </c>
      <c r="E15" s="82">
        <v>179606</v>
      </c>
      <c r="F15" s="82">
        <v>286285</v>
      </c>
      <c r="G15" s="82">
        <v>98003</v>
      </c>
      <c r="H15" s="82">
        <v>8863</v>
      </c>
      <c r="I15" s="82">
        <v>19852</v>
      </c>
      <c r="J15" s="80">
        <f t="shared" si="0"/>
        <v>2135181</v>
      </c>
    </row>
    <row r="16" spans="2:22" ht="14.25" customHeight="1" x14ac:dyDescent="0.2">
      <c r="B16" s="81" t="s">
        <v>130</v>
      </c>
      <c r="C16" s="82">
        <v>928998</v>
      </c>
      <c r="D16" s="82">
        <v>129416</v>
      </c>
      <c r="E16" s="82">
        <v>165183</v>
      </c>
      <c r="F16" s="82">
        <v>25031</v>
      </c>
      <c r="G16" s="82">
        <v>41848</v>
      </c>
      <c r="H16" s="83">
        <v>322</v>
      </c>
      <c r="I16" s="83">
        <v>50</v>
      </c>
      <c r="J16" s="80">
        <f t="shared" si="0"/>
        <v>1290848</v>
      </c>
    </row>
    <row r="17" spans="2:10" ht="14.25" customHeight="1" x14ac:dyDescent="0.2">
      <c r="B17" s="81" t="s">
        <v>144</v>
      </c>
      <c r="C17" s="82">
        <v>3696020</v>
      </c>
      <c r="D17" s="83" t="s">
        <v>1287</v>
      </c>
      <c r="E17" s="83">
        <v>13</v>
      </c>
      <c r="F17" s="83" t="s">
        <v>1287</v>
      </c>
      <c r="G17" s="83" t="s">
        <v>1287</v>
      </c>
      <c r="H17" s="83" t="s">
        <v>1287</v>
      </c>
      <c r="I17" s="83" t="s">
        <v>1287</v>
      </c>
      <c r="J17" s="80">
        <f t="shared" si="0"/>
        <v>3696033</v>
      </c>
    </row>
    <row r="18" spans="2:10" ht="14.25" customHeight="1" x14ac:dyDescent="0.2">
      <c r="B18" s="81" t="s">
        <v>1288</v>
      </c>
      <c r="C18" s="82">
        <v>11033</v>
      </c>
      <c r="D18" s="83" t="s">
        <v>1287</v>
      </c>
      <c r="E18" s="83">
        <v>1</v>
      </c>
      <c r="F18" s="83" t="s">
        <v>1287</v>
      </c>
      <c r="G18" s="82">
        <v>10752</v>
      </c>
      <c r="H18" s="83" t="s">
        <v>1287</v>
      </c>
      <c r="I18" s="83" t="s">
        <v>1287</v>
      </c>
      <c r="J18" s="80">
        <f t="shared" si="0"/>
        <v>21786</v>
      </c>
    </row>
    <row r="19" spans="2:10" ht="14.25" customHeight="1" x14ac:dyDescent="0.2">
      <c r="B19" s="81" t="s">
        <v>164</v>
      </c>
      <c r="C19" s="82">
        <v>7577379</v>
      </c>
      <c r="D19" s="82">
        <v>51698</v>
      </c>
      <c r="E19" s="83">
        <v>165</v>
      </c>
      <c r="F19" s="82">
        <v>127663</v>
      </c>
      <c r="G19" s="83">
        <v>819</v>
      </c>
      <c r="H19" s="83" t="s">
        <v>1287</v>
      </c>
      <c r="I19" s="83" t="s">
        <v>1287</v>
      </c>
      <c r="J19" s="80">
        <f t="shared" si="0"/>
        <v>7757724</v>
      </c>
    </row>
    <row r="20" spans="2:10" ht="14.25" customHeight="1" x14ac:dyDescent="0.2">
      <c r="B20" s="81" t="s">
        <v>1289</v>
      </c>
      <c r="C20" s="82">
        <v>6527836</v>
      </c>
      <c r="D20" s="82">
        <v>118311</v>
      </c>
      <c r="E20" s="83">
        <v>176</v>
      </c>
      <c r="F20" s="83" t="s">
        <v>1287</v>
      </c>
      <c r="G20" s="83" t="s">
        <v>1287</v>
      </c>
      <c r="H20" s="83" t="s">
        <v>1287</v>
      </c>
      <c r="I20" s="83" t="s">
        <v>1287</v>
      </c>
      <c r="J20" s="80">
        <f t="shared" si="0"/>
        <v>6646323</v>
      </c>
    </row>
    <row r="21" spans="2:10" ht="14.25" customHeight="1" x14ac:dyDescent="0.2">
      <c r="B21" s="81" t="s">
        <v>192</v>
      </c>
      <c r="C21" s="82">
        <v>98014</v>
      </c>
      <c r="D21" s="82">
        <v>64816</v>
      </c>
      <c r="E21" s="82">
        <v>11292</v>
      </c>
      <c r="F21" s="82">
        <v>206036</v>
      </c>
      <c r="G21" s="82">
        <v>1387</v>
      </c>
      <c r="H21" s="83" t="s">
        <v>1287</v>
      </c>
      <c r="I21" s="83" t="s">
        <v>1287</v>
      </c>
      <c r="J21" s="80">
        <f t="shared" si="0"/>
        <v>381545</v>
      </c>
    </row>
    <row r="22" spans="2:10" ht="14.25" customHeight="1" x14ac:dyDescent="0.2">
      <c r="B22" s="81" t="s">
        <v>1290</v>
      </c>
      <c r="C22" s="82">
        <v>2634804</v>
      </c>
      <c r="D22" s="82">
        <v>33500</v>
      </c>
      <c r="E22" s="83">
        <v>20</v>
      </c>
      <c r="F22" s="83" t="s">
        <v>1287</v>
      </c>
      <c r="G22" s="83" t="s">
        <v>1287</v>
      </c>
      <c r="H22" s="83" t="s">
        <v>1287</v>
      </c>
      <c r="I22" s="83" t="s">
        <v>1287</v>
      </c>
      <c r="J22" s="80">
        <f t="shared" si="0"/>
        <v>2668324</v>
      </c>
    </row>
    <row r="23" spans="2:10" ht="14.25" customHeight="1" x14ac:dyDescent="0.2">
      <c r="B23" s="81" t="s">
        <v>220</v>
      </c>
      <c r="C23" s="82">
        <v>1114496</v>
      </c>
      <c r="D23" s="83" t="s">
        <v>1287</v>
      </c>
      <c r="E23" s="83">
        <v>3</v>
      </c>
      <c r="F23" s="82">
        <v>102050</v>
      </c>
      <c r="G23" s="83" t="s">
        <v>1287</v>
      </c>
      <c r="H23" s="83" t="s">
        <v>1287</v>
      </c>
      <c r="I23" s="83" t="s">
        <v>1287</v>
      </c>
      <c r="J23" s="80">
        <f t="shared" si="0"/>
        <v>1216549</v>
      </c>
    </row>
    <row r="24" spans="2:10" ht="14.25" customHeight="1" x14ac:dyDescent="0.2">
      <c r="B24" s="81" t="s">
        <v>1291</v>
      </c>
      <c r="C24" s="82">
        <v>1026737</v>
      </c>
      <c r="D24" s="82">
        <v>1200570</v>
      </c>
      <c r="E24" s="82">
        <v>140132</v>
      </c>
      <c r="F24" s="82">
        <v>388729</v>
      </c>
      <c r="G24" s="82">
        <v>46405</v>
      </c>
      <c r="H24" s="82">
        <v>20897</v>
      </c>
      <c r="I24" s="82">
        <v>4987</v>
      </c>
      <c r="J24" s="80">
        <f t="shared" si="0"/>
        <v>2828457</v>
      </c>
    </row>
    <row r="25" spans="2:10" ht="14.25" customHeight="1" x14ac:dyDescent="0.2">
      <c r="B25" s="81" t="s">
        <v>248</v>
      </c>
      <c r="C25" s="82">
        <v>8757</v>
      </c>
      <c r="D25" s="83" t="s">
        <v>1287</v>
      </c>
      <c r="E25" s="82">
        <v>6396</v>
      </c>
      <c r="F25" s="83" t="s">
        <v>1287</v>
      </c>
      <c r="G25" s="82">
        <v>110665</v>
      </c>
      <c r="H25" s="83" t="s">
        <v>1287</v>
      </c>
      <c r="I25" s="83" t="s">
        <v>1287</v>
      </c>
      <c r="J25" s="80">
        <f t="shared" si="0"/>
        <v>125818</v>
      </c>
    </row>
    <row r="26" spans="2:10" ht="14.25" customHeight="1" x14ac:dyDescent="0.2">
      <c r="B26" s="81" t="s">
        <v>234</v>
      </c>
      <c r="C26" s="82">
        <v>2005236</v>
      </c>
      <c r="D26" s="83">
        <v>1</v>
      </c>
      <c r="E26" s="82">
        <v>122294</v>
      </c>
      <c r="F26" s="82">
        <v>152416</v>
      </c>
      <c r="G26" s="82">
        <v>6969</v>
      </c>
      <c r="H26" s="83" t="s">
        <v>1287</v>
      </c>
      <c r="I26" s="83" t="s">
        <v>1287</v>
      </c>
      <c r="J26" s="80">
        <f t="shared" si="0"/>
        <v>2286916</v>
      </c>
    </row>
    <row r="27" spans="2:10" ht="14.25" customHeight="1" x14ac:dyDescent="0.2">
      <c r="B27" s="81" t="s">
        <v>275</v>
      </c>
      <c r="C27" s="82">
        <v>2066671</v>
      </c>
      <c r="D27" s="82">
        <v>741267</v>
      </c>
      <c r="E27" s="82">
        <v>956965</v>
      </c>
      <c r="F27" s="82">
        <v>1220933</v>
      </c>
      <c r="G27" s="82">
        <v>581118</v>
      </c>
      <c r="H27" s="82">
        <v>30006</v>
      </c>
      <c r="I27" s="82">
        <v>50047</v>
      </c>
      <c r="J27" s="80">
        <f t="shared" si="0"/>
        <v>5647007</v>
      </c>
    </row>
    <row r="28" spans="2:10" ht="14.25" customHeight="1" x14ac:dyDescent="0.2">
      <c r="B28" s="81" t="s">
        <v>289</v>
      </c>
      <c r="C28" s="83" t="s">
        <v>1287</v>
      </c>
      <c r="D28" s="83" t="s">
        <v>1287</v>
      </c>
      <c r="E28" s="82">
        <v>1137</v>
      </c>
      <c r="F28" s="83" t="s">
        <v>1287</v>
      </c>
      <c r="G28" s="83" t="s">
        <v>1287</v>
      </c>
      <c r="H28" s="83" t="s">
        <v>1287</v>
      </c>
      <c r="I28" s="83" t="s">
        <v>1287</v>
      </c>
      <c r="J28" s="80">
        <f t="shared" si="0"/>
        <v>1137</v>
      </c>
    </row>
    <row r="29" spans="2:10" ht="14.25" customHeight="1" x14ac:dyDescent="0.2">
      <c r="B29" s="81" t="s">
        <v>1292</v>
      </c>
      <c r="C29" s="82">
        <v>2424048</v>
      </c>
      <c r="D29" s="82">
        <v>55918</v>
      </c>
      <c r="E29" s="82">
        <v>48340</v>
      </c>
      <c r="F29" s="82">
        <v>523946</v>
      </c>
      <c r="G29" s="82">
        <v>164208</v>
      </c>
      <c r="H29" s="83">
        <v>956</v>
      </c>
      <c r="I29" s="82">
        <v>1025</v>
      </c>
      <c r="J29" s="80">
        <f t="shared" si="0"/>
        <v>3218441</v>
      </c>
    </row>
    <row r="30" spans="2:10" ht="14.25" customHeight="1" x14ac:dyDescent="0.2">
      <c r="B30" s="81" t="s">
        <v>311</v>
      </c>
      <c r="C30" s="82">
        <v>12766</v>
      </c>
      <c r="D30" s="82">
        <v>12588</v>
      </c>
      <c r="E30" s="82">
        <v>76019</v>
      </c>
      <c r="F30" s="83">
        <v>17</v>
      </c>
      <c r="G30" s="82">
        <v>100670</v>
      </c>
      <c r="H30" s="82">
        <v>57482</v>
      </c>
      <c r="I30" s="83" t="s">
        <v>1287</v>
      </c>
      <c r="J30" s="80">
        <f t="shared" si="0"/>
        <v>259542</v>
      </c>
    </row>
    <row r="31" spans="2:10" ht="14.25" customHeight="1" x14ac:dyDescent="0.2">
      <c r="B31" s="81" t="s">
        <v>325</v>
      </c>
      <c r="C31" s="82">
        <v>200395</v>
      </c>
      <c r="D31" s="82">
        <v>533605</v>
      </c>
      <c r="E31" s="82">
        <v>612853</v>
      </c>
      <c r="F31" s="82">
        <v>203608</v>
      </c>
      <c r="G31" s="82">
        <v>318604</v>
      </c>
      <c r="H31" s="82">
        <v>143958</v>
      </c>
      <c r="I31" s="82">
        <v>90639</v>
      </c>
      <c r="J31" s="80">
        <f t="shared" si="0"/>
        <v>2103662</v>
      </c>
    </row>
    <row r="32" spans="2:10" ht="14.25" customHeight="1" x14ac:dyDescent="0.2">
      <c r="B32" s="81" t="s">
        <v>339</v>
      </c>
      <c r="C32" s="82">
        <v>3908059</v>
      </c>
      <c r="D32" s="82">
        <v>583862</v>
      </c>
      <c r="E32" s="82">
        <v>196498</v>
      </c>
      <c r="F32" s="82">
        <v>198573</v>
      </c>
      <c r="G32" s="82">
        <v>378334</v>
      </c>
      <c r="H32" s="82">
        <v>37170</v>
      </c>
      <c r="I32" s="82">
        <v>35323</v>
      </c>
      <c r="J32" s="80">
        <f t="shared" si="0"/>
        <v>5337819</v>
      </c>
    </row>
    <row r="33" spans="2:21" ht="14.25" customHeight="1" x14ac:dyDescent="0.2">
      <c r="B33" s="81" t="s">
        <v>353</v>
      </c>
      <c r="C33" s="82">
        <v>1092478</v>
      </c>
      <c r="D33" s="83" t="s">
        <v>1287</v>
      </c>
      <c r="E33" s="83">
        <v>64</v>
      </c>
      <c r="F33" s="82">
        <v>37101</v>
      </c>
      <c r="G33" s="83" t="s">
        <v>1287</v>
      </c>
      <c r="H33" s="83" t="s">
        <v>1287</v>
      </c>
      <c r="I33" s="83" t="s">
        <v>1287</v>
      </c>
      <c r="J33" s="80">
        <f t="shared" si="0"/>
        <v>1129643</v>
      </c>
    </row>
    <row r="34" spans="2:21" ht="14.25" customHeight="1" x14ac:dyDescent="0.2">
      <c r="B34" s="81" t="s">
        <v>366</v>
      </c>
      <c r="C34" s="82">
        <v>487051</v>
      </c>
      <c r="D34" s="83" t="s">
        <v>1287</v>
      </c>
      <c r="E34" s="82">
        <v>6058</v>
      </c>
      <c r="F34" s="83" t="s">
        <v>1287</v>
      </c>
      <c r="G34" s="83" t="s">
        <v>1287</v>
      </c>
      <c r="H34" s="83" t="s">
        <v>1287</v>
      </c>
      <c r="I34" s="83" t="s">
        <v>1287</v>
      </c>
      <c r="J34" s="80">
        <f t="shared" si="0"/>
        <v>493109</v>
      </c>
    </row>
    <row r="35" spans="2:21" ht="14.25" customHeight="1" x14ac:dyDescent="0.2">
      <c r="B35" s="81" t="s">
        <v>693</v>
      </c>
      <c r="C35" s="82">
        <v>696403</v>
      </c>
      <c r="D35" s="83" t="s">
        <v>1287</v>
      </c>
      <c r="E35" s="83">
        <v>39</v>
      </c>
      <c r="F35" s="83" t="s">
        <v>1287</v>
      </c>
      <c r="G35" s="83" t="s">
        <v>1287</v>
      </c>
      <c r="H35" s="83" t="s">
        <v>1287</v>
      </c>
      <c r="I35" s="83" t="s">
        <v>1287</v>
      </c>
      <c r="J35" s="80">
        <f t="shared" si="0"/>
        <v>696442</v>
      </c>
    </row>
    <row r="36" spans="2:21" ht="14.25" customHeight="1" x14ac:dyDescent="0.2">
      <c r="B36" s="81" t="s">
        <v>388</v>
      </c>
      <c r="C36" s="82">
        <v>10962</v>
      </c>
      <c r="D36" s="83" t="s">
        <v>1287</v>
      </c>
      <c r="E36" s="83" t="s">
        <v>1287</v>
      </c>
      <c r="F36" s="83" t="s">
        <v>1287</v>
      </c>
      <c r="G36" s="83" t="s">
        <v>1287</v>
      </c>
      <c r="H36" s="83" t="s">
        <v>1287</v>
      </c>
      <c r="I36" s="83" t="s">
        <v>1287</v>
      </c>
      <c r="J36" s="80">
        <f t="shared" si="0"/>
        <v>10962</v>
      </c>
    </row>
    <row r="37" spans="2:21" ht="14.25" customHeight="1" x14ac:dyDescent="0.2">
      <c r="B37" s="81" t="s">
        <v>1293</v>
      </c>
      <c r="C37" s="82">
        <v>37095</v>
      </c>
      <c r="D37" s="83" t="s">
        <v>1287</v>
      </c>
      <c r="E37" s="83">
        <v>42</v>
      </c>
      <c r="F37" s="83" t="s">
        <v>1287</v>
      </c>
      <c r="G37" s="83" t="s">
        <v>1287</v>
      </c>
      <c r="H37" s="83" t="s">
        <v>1287</v>
      </c>
      <c r="I37" s="83" t="s">
        <v>1287</v>
      </c>
      <c r="J37" s="80">
        <f t="shared" si="0"/>
        <v>37137</v>
      </c>
    </row>
    <row r="38" spans="2:21" ht="14.25" customHeight="1" x14ac:dyDescent="0.2">
      <c r="B38" s="81" t="s">
        <v>1113</v>
      </c>
      <c r="C38" s="83">
        <v>720</v>
      </c>
      <c r="D38" s="83" t="s">
        <v>1287</v>
      </c>
      <c r="E38" s="82">
        <v>13375</v>
      </c>
      <c r="F38" s="83">
        <v>112</v>
      </c>
      <c r="G38" s="83" t="s">
        <v>1287</v>
      </c>
      <c r="H38" s="83" t="s">
        <v>1287</v>
      </c>
      <c r="I38" s="82">
        <v>2476</v>
      </c>
      <c r="J38" s="80">
        <f t="shared" si="0"/>
        <v>16683</v>
      </c>
    </row>
    <row r="39" spans="2:21" ht="14.25" customHeight="1" x14ac:dyDescent="0.2">
      <c r="B39" s="81" t="s">
        <v>407</v>
      </c>
      <c r="C39" s="82">
        <v>105317</v>
      </c>
      <c r="D39" s="83">
        <v>500</v>
      </c>
      <c r="E39" s="82">
        <v>528857</v>
      </c>
      <c r="F39" s="82">
        <v>29973</v>
      </c>
      <c r="G39" s="83" t="s">
        <v>1287</v>
      </c>
      <c r="H39" s="82">
        <v>197067</v>
      </c>
      <c r="I39" s="83" t="s">
        <v>1287</v>
      </c>
      <c r="J39" s="80">
        <f t="shared" si="0"/>
        <v>861714</v>
      </c>
    </row>
    <row r="40" spans="2:21" ht="14.25" customHeight="1" x14ac:dyDescent="0.2">
      <c r="B40" s="81" t="s">
        <v>421</v>
      </c>
      <c r="C40" s="83" t="s">
        <v>1287</v>
      </c>
      <c r="D40" s="83" t="s">
        <v>1287</v>
      </c>
      <c r="E40" s="82">
        <v>1346</v>
      </c>
      <c r="F40" s="83" t="s">
        <v>1287</v>
      </c>
      <c r="G40" s="83" t="s">
        <v>1287</v>
      </c>
      <c r="H40" s="83" t="s">
        <v>1287</v>
      </c>
      <c r="I40" s="83" t="s">
        <v>1287</v>
      </c>
      <c r="J40" s="80">
        <f t="shared" si="0"/>
        <v>1346</v>
      </c>
    </row>
    <row r="41" spans="2:21" ht="14.25" customHeight="1" x14ac:dyDescent="0.2">
      <c r="B41" s="81" t="s">
        <v>1294</v>
      </c>
      <c r="C41" s="83" t="s">
        <v>1287</v>
      </c>
      <c r="D41" s="83" t="s">
        <v>1287</v>
      </c>
      <c r="E41" s="83">
        <v>22</v>
      </c>
      <c r="F41" s="83" t="s">
        <v>1287</v>
      </c>
      <c r="G41" s="83" t="s">
        <v>1287</v>
      </c>
      <c r="H41" s="83" t="s">
        <v>1287</v>
      </c>
      <c r="I41" s="83" t="s">
        <v>1287</v>
      </c>
      <c r="J41" s="80">
        <f t="shared" si="0"/>
        <v>22</v>
      </c>
    </row>
    <row r="42" spans="2:21" ht="14.25" customHeight="1" x14ac:dyDescent="0.15">
      <c r="B42" s="84" t="s">
        <v>16</v>
      </c>
      <c r="C42" s="85">
        <f>SUM(C8:C41)-0.6</f>
        <v>41293835.399999999</v>
      </c>
      <c r="D42" s="85">
        <f>SUM(D8:D41)-0.6</f>
        <v>9888054.4000000004</v>
      </c>
      <c r="E42" s="85">
        <f>SUM(E8:E41)-0.7</f>
        <v>5187955.3</v>
      </c>
      <c r="F42" s="85">
        <f>SUM(F8:F41)-0.7</f>
        <v>4018884.3</v>
      </c>
      <c r="G42" s="85">
        <f>SUM(G8:G41)-0.7</f>
        <v>2265160.2999999998</v>
      </c>
      <c r="H42" s="85">
        <f>SUM(H8:H41)+0.7</f>
        <v>630005.69999999995</v>
      </c>
      <c r="I42" s="85">
        <f>SUM(I8:I41)</f>
        <v>240667</v>
      </c>
      <c r="J42" s="80">
        <f>SUM(C42:I42)</f>
        <v>63524562.399999991</v>
      </c>
    </row>
    <row r="44" spans="2:21" s="4" customFormat="1" ht="14.25" customHeight="1" x14ac:dyDescent="0.15">
      <c r="C44" s="86">
        <f>C42/$J$42</f>
        <v>0.65004517685587404</v>
      </c>
      <c r="D44" s="86">
        <f t="shared" ref="D44:J44" si="1">D42/$J$42</f>
        <v>0.15565718245703336</v>
      </c>
      <c r="E44" s="86">
        <f t="shared" si="1"/>
        <v>8.1668493319680083E-2</v>
      </c>
      <c r="F44" s="86">
        <f t="shared" si="1"/>
        <v>6.3265045018240068E-2</v>
      </c>
      <c r="G44" s="86">
        <f t="shared" si="1"/>
        <v>3.5658022887852275E-2</v>
      </c>
      <c r="H44" s="86">
        <f t="shared" si="1"/>
        <v>9.9175134184001871E-3</v>
      </c>
      <c r="I44" s="86">
        <f t="shared" si="1"/>
        <v>3.7885660429201168E-3</v>
      </c>
      <c r="J44" s="86">
        <f t="shared" si="1"/>
        <v>1</v>
      </c>
      <c r="M44" s="42"/>
      <c r="N44" s="42"/>
      <c r="O44" s="42"/>
      <c r="P44" s="42"/>
      <c r="Q44" s="42"/>
      <c r="R44" s="42"/>
      <c r="S44" s="42"/>
      <c r="T44" s="42"/>
      <c r="U44" s="42"/>
    </row>
    <row r="45" spans="2:21" s="4" customFormat="1" ht="14.25" customHeight="1" x14ac:dyDescent="0.15">
      <c r="C45" s="42" t="s">
        <v>1295</v>
      </c>
      <c r="D45" s="42"/>
      <c r="E45" s="42" t="s">
        <v>1296</v>
      </c>
      <c r="F45" s="42"/>
      <c r="G45" s="42"/>
      <c r="H45" s="42"/>
      <c r="I45" s="42"/>
      <c r="J45" s="42"/>
      <c r="M45" s="42"/>
      <c r="N45" s="42"/>
      <c r="O45" s="42"/>
      <c r="P45" s="42"/>
      <c r="Q45" s="42"/>
      <c r="R45" s="42"/>
      <c r="S45" s="42"/>
      <c r="T45" s="42"/>
      <c r="U45" s="42"/>
    </row>
    <row r="46" spans="2:21" s="4" customFormat="1" ht="14.25" customHeight="1" x14ac:dyDescent="0.15">
      <c r="C46" s="42">
        <f>C42+I42</f>
        <v>41534502.399999999</v>
      </c>
      <c r="D46" s="42"/>
      <c r="E46" s="42">
        <f>E42+G42</f>
        <v>7453115.5999999996</v>
      </c>
      <c r="F46" s="42"/>
      <c r="G46" s="42"/>
      <c r="H46" s="42"/>
      <c r="I46" s="42"/>
      <c r="J46" s="42"/>
      <c r="M46" s="42"/>
      <c r="N46" s="42"/>
      <c r="O46" s="42"/>
      <c r="P46" s="42"/>
      <c r="Q46" s="42"/>
      <c r="R46" s="42"/>
      <c r="S46" s="42"/>
      <c r="T46" s="42"/>
      <c r="U46" s="42"/>
    </row>
    <row r="47" spans="2:21" s="4" customFormat="1" ht="14.25" customHeight="1" x14ac:dyDescent="0.15">
      <c r="C47" s="86">
        <f>C44+I44</f>
        <v>0.65383374289879415</v>
      </c>
      <c r="D47" s="42"/>
      <c r="E47" s="86">
        <f>E44+G44</f>
        <v>0.11732651620753236</v>
      </c>
      <c r="F47" s="42"/>
      <c r="G47" s="42"/>
      <c r="H47" s="42"/>
      <c r="I47" s="42"/>
      <c r="J47" s="42"/>
      <c r="M47" s="42"/>
      <c r="N47" s="42"/>
      <c r="O47" s="42"/>
      <c r="P47" s="42"/>
      <c r="Q47" s="42"/>
      <c r="R47" s="42"/>
      <c r="S47" s="42"/>
      <c r="T47" s="42"/>
      <c r="U47" s="42"/>
    </row>
    <row r="48" spans="2:21" s="4" customFormat="1" ht="14.25" customHeight="1" x14ac:dyDescent="0.15">
      <c r="C48" s="42"/>
      <c r="D48" s="42"/>
      <c r="E48" s="42"/>
      <c r="F48" s="42"/>
      <c r="G48" s="42"/>
      <c r="H48" s="42"/>
      <c r="I48" s="42"/>
      <c r="J48" s="42"/>
      <c r="M48" s="42"/>
      <c r="N48" s="42"/>
      <c r="O48" s="42"/>
      <c r="P48" s="42"/>
      <c r="Q48" s="42"/>
      <c r="R48" s="42"/>
      <c r="S48" s="42"/>
      <c r="T48" s="42"/>
      <c r="U48" s="42"/>
    </row>
  </sheetData>
  <pageMargins left="0.11811023622047245" right="0.11811023622047245" top="0.15748031496062992" bottom="0.15748031496062992" header="0.31496062992125984" footer="0.31496062992125984"/>
  <pageSetup paperSize="9" scale="9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41"/>
  <sheetViews>
    <sheetView workbookViewId="0">
      <selection activeCell="A8" sqref="A8:N41"/>
    </sheetView>
  </sheetViews>
  <sheetFormatPr baseColWidth="10" defaultColWidth="11.5" defaultRowHeight="13.5" customHeight="1" x14ac:dyDescent="0.15"/>
  <cols>
    <col min="1" max="1" width="20.33203125" style="1" customWidth="1"/>
    <col min="2" max="9" width="10.5" style="2" bestFit="1" customWidth="1"/>
    <col min="10" max="10" width="13" style="2" bestFit="1" customWidth="1"/>
    <col min="11" max="11" width="10.5" style="2" bestFit="1" customWidth="1"/>
    <col min="12" max="12" width="12.1640625" style="2" bestFit="1" customWidth="1"/>
    <col min="13" max="13" width="11.33203125" style="2" bestFit="1" customWidth="1"/>
    <col min="14" max="14" width="11.5" style="2" bestFit="1" customWidth="1"/>
    <col min="15" max="15" width="7.33203125" style="4" bestFit="1" customWidth="1"/>
    <col min="16" max="16" width="3.5" style="4" customWidth="1"/>
    <col min="17" max="17" width="28.33203125" style="1" bestFit="1" customWidth="1"/>
    <col min="18" max="29" width="9.1640625" style="2" bestFit="1" customWidth="1"/>
    <col min="30" max="16384" width="11.5" style="1"/>
  </cols>
  <sheetData>
    <row r="1" spans="1:29" ht="13" x14ac:dyDescent="0.15"/>
    <row r="2" spans="1:29" ht="13" x14ac:dyDescent="0.15">
      <c r="A2" s="5" t="s">
        <v>0</v>
      </c>
    </row>
    <row r="3" spans="1:29" ht="13" x14ac:dyDescent="0.15">
      <c r="A3" s="5"/>
    </row>
    <row r="4" spans="1:29" ht="13" x14ac:dyDescent="0.15">
      <c r="A4" s="5" t="s">
        <v>1297</v>
      </c>
    </row>
    <row r="5" spans="1:29" ht="13" x14ac:dyDescent="0.15">
      <c r="A5" s="5" t="s">
        <v>1154</v>
      </c>
    </row>
    <row r="6" spans="1:29" ht="13" x14ac:dyDescent="0.15"/>
    <row r="7" spans="1:29" ht="13" x14ac:dyDescent="0.15">
      <c r="A7" s="32" t="s">
        <v>451</v>
      </c>
      <c r="B7" s="33" t="s">
        <v>454</v>
      </c>
      <c r="C7" s="33" t="s">
        <v>455</v>
      </c>
      <c r="D7" s="33" t="s">
        <v>456</v>
      </c>
      <c r="E7" s="33" t="s">
        <v>457</v>
      </c>
      <c r="F7" s="33" t="s">
        <v>458</v>
      </c>
      <c r="G7" s="33" t="s">
        <v>459</v>
      </c>
      <c r="H7" s="33" t="s">
        <v>460</v>
      </c>
      <c r="I7" s="33" t="s">
        <v>461</v>
      </c>
      <c r="J7" s="33" t="s">
        <v>462</v>
      </c>
      <c r="K7" s="33" t="s">
        <v>463</v>
      </c>
      <c r="L7" s="33" t="s">
        <v>464</v>
      </c>
      <c r="M7" s="33" t="s">
        <v>465</v>
      </c>
      <c r="N7" s="33" t="s">
        <v>16</v>
      </c>
    </row>
    <row r="8" spans="1:29" ht="15" x14ac:dyDescent="0.2">
      <c r="A8" s="34" t="s">
        <v>18</v>
      </c>
      <c r="B8" s="87">
        <f>'[1]Expo puertos CHI'!N6</f>
        <v>16462.088</v>
      </c>
      <c r="C8" s="87">
        <f>'[1]Expo puertos CHI'!O6</f>
        <v>24861.879000000001</v>
      </c>
      <c r="D8" s="87">
        <f>'[1]Expo puertos CHI'!P6</f>
        <v>24797.759000000002</v>
      </c>
      <c r="E8" s="87">
        <f>'[1]Expo puertos CHI'!Q6</f>
        <v>24416.213</v>
      </c>
      <c r="F8" s="87">
        <f>'[1]Expo puertos CHI'!R6</f>
        <v>20932.946</v>
      </c>
      <c r="G8" s="87">
        <f>'[1]Expo puertos CHI'!S6</f>
        <v>28373.165000000001</v>
      </c>
      <c r="H8" s="87">
        <f>'[1]Expo puertos CHI'!T6</f>
        <v>18592.679</v>
      </c>
      <c r="I8" s="87">
        <f>'[1]Expo puertos CHI'!U6</f>
        <v>35748.100000000006</v>
      </c>
      <c r="J8" s="87">
        <f>'[1]Expo puertos CHI'!V6</f>
        <v>18716.983999999997</v>
      </c>
      <c r="K8" s="87">
        <f>'[1]Expo puertos CHI'!W6</f>
        <v>16740.786</v>
      </c>
      <c r="L8" s="87">
        <f>'[1]Expo puertos CHI'!X6</f>
        <v>30316.645000000004</v>
      </c>
      <c r="M8" s="87">
        <f>'[1]Expo puertos CHI'!Y6</f>
        <v>22652.240000000002</v>
      </c>
      <c r="N8" s="80">
        <f t="shared" ref="N8:N41" si="0">SUM(B8:M8)</f>
        <v>282611.484</v>
      </c>
      <c r="O8" s="3">
        <f t="shared" ref="O8:O41" si="1">N8/$N$41</f>
        <v>3.4571201109480625E-3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5" x14ac:dyDescent="0.2">
      <c r="A9" s="34" t="s">
        <v>479</v>
      </c>
      <c r="B9" s="87">
        <f>'[1]Expo puertos CHI'!N7</f>
        <v>100656.935</v>
      </c>
      <c r="C9" s="87">
        <f>'[1]Expo puertos CHI'!O7</f>
        <v>61894.922999999995</v>
      </c>
      <c r="D9" s="87">
        <f>'[1]Expo puertos CHI'!P7</f>
        <v>96312.767999999996</v>
      </c>
      <c r="E9" s="87">
        <f>'[1]Expo puertos CHI'!Q7</f>
        <v>149188.065</v>
      </c>
      <c r="F9" s="87">
        <f>'[1]Expo puertos CHI'!R7</f>
        <v>67622.462</v>
      </c>
      <c r="G9" s="87">
        <f>'[1]Expo puertos CHI'!S7</f>
        <v>130599.171</v>
      </c>
      <c r="H9" s="87">
        <f>'[1]Expo puertos CHI'!T7</f>
        <v>119093.246</v>
      </c>
      <c r="I9" s="87">
        <f>'[1]Expo puertos CHI'!U7</f>
        <v>119720.804</v>
      </c>
      <c r="J9" s="87">
        <f>'[1]Expo puertos CHI'!V7</f>
        <v>83448.445999999996</v>
      </c>
      <c r="K9" s="87">
        <f>'[1]Expo puertos CHI'!W7</f>
        <v>106376.318</v>
      </c>
      <c r="L9" s="87">
        <f>'[1]Expo puertos CHI'!X7</f>
        <v>92679.670000000013</v>
      </c>
      <c r="M9" s="87">
        <f>'[1]Expo puertos CHI'!Y7</f>
        <v>71158.523000000001</v>
      </c>
      <c r="N9" s="80">
        <f t="shared" si="0"/>
        <v>1198751.331</v>
      </c>
      <c r="O9" s="3">
        <f t="shared" si="1"/>
        <v>1.4664044347277331E-2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5" x14ac:dyDescent="0.2">
      <c r="A10" s="34" t="s">
        <v>46</v>
      </c>
      <c r="B10" s="87">
        <f>'[1]Expo puertos CHI'!N8</f>
        <v>7167.6610000000001</v>
      </c>
      <c r="C10" s="87">
        <f>'[1]Expo puertos CHI'!O8</f>
        <v>6476.8990000000003</v>
      </c>
      <c r="D10" s="87">
        <f>'[1]Expo puertos CHI'!P8</f>
        <v>9444.5360000000001</v>
      </c>
      <c r="E10" s="87">
        <f>'[1]Expo puertos CHI'!Q8</f>
        <v>11038.543</v>
      </c>
      <c r="F10" s="87">
        <f>'[1]Expo puertos CHI'!R8</f>
        <v>6856.8429999999998</v>
      </c>
      <c r="G10" s="87">
        <f>'[1]Expo puertos CHI'!S8</f>
        <v>6198.866</v>
      </c>
      <c r="H10" s="87">
        <f>'[1]Expo puertos CHI'!T8</f>
        <v>4892.2460000000001</v>
      </c>
      <c r="I10" s="87">
        <f>'[1]Expo puertos CHI'!U8</f>
        <v>11695.355</v>
      </c>
      <c r="J10" s="87">
        <f>'[1]Expo puertos CHI'!V8</f>
        <v>7148.5709999999999</v>
      </c>
      <c r="K10" s="87">
        <f>'[1]Expo puertos CHI'!W8</f>
        <v>10985.31</v>
      </c>
      <c r="L10" s="87">
        <f>'[1]Expo puertos CHI'!X8</f>
        <v>5144.8869999999997</v>
      </c>
      <c r="M10" s="87">
        <f>'[1]Expo puertos CHI'!Y8</f>
        <v>9324.8689999999988</v>
      </c>
      <c r="N10" s="80">
        <f t="shared" si="0"/>
        <v>96374.58600000001</v>
      </c>
      <c r="O10" s="3">
        <f t="shared" si="1"/>
        <v>1.1789277446520668E-3</v>
      </c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5" x14ac:dyDescent="0.2">
      <c r="A11" s="34" t="s">
        <v>60</v>
      </c>
      <c r="B11" s="87">
        <f>'[1]Expo puertos CHI'!N9</f>
        <v>320789.93800000002</v>
      </c>
      <c r="C11" s="87">
        <f>'[1]Expo puertos CHI'!O9</f>
        <v>312837.071</v>
      </c>
      <c r="D11" s="87">
        <f>'[1]Expo puertos CHI'!P9</f>
        <v>212204.55</v>
      </c>
      <c r="E11" s="87">
        <f>'[1]Expo puertos CHI'!Q9</f>
        <v>280497.337</v>
      </c>
      <c r="F11" s="87">
        <f>'[1]Expo puertos CHI'!R9</f>
        <v>377006.34600000002</v>
      </c>
      <c r="G11" s="87">
        <f>'[1]Expo puertos CHI'!S9</f>
        <v>432252.79800000001</v>
      </c>
      <c r="H11" s="87">
        <f>'[1]Expo puertos CHI'!T9</f>
        <v>341887.886</v>
      </c>
      <c r="I11" s="87">
        <f>'[1]Expo puertos CHI'!U9</f>
        <v>618201.59</v>
      </c>
      <c r="J11" s="87">
        <f>'[1]Expo puertos CHI'!V9</f>
        <v>152898.34599999999</v>
      </c>
      <c r="K11" s="87">
        <f>'[1]Expo puertos CHI'!W9</f>
        <v>218137.21599999999</v>
      </c>
      <c r="L11" s="87">
        <f>'[1]Expo puertos CHI'!X9</f>
        <v>496261.39799999999</v>
      </c>
      <c r="M11" s="87">
        <f>'[1]Expo puertos CHI'!Y9</f>
        <v>347237.02799999999</v>
      </c>
      <c r="N11" s="80">
        <f>SUM(B11:M11)</f>
        <v>4110211.5039999997</v>
      </c>
      <c r="O11" s="3">
        <f t="shared" si="1"/>
        <v>5.0279254931935045E-2</v>
      </c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5" x14ac:dyDescent="0.2">
      <c r="A12" s="34" t="s">
        <v>74</v>
      </c>
      <c r="B12" s="87">
        <f>'[1]Expo puertos CHI'!N10</f>
        <v>49748.89</v>
      </c>
      <c r="C12" s="87">
        <f>'[1]Expo puertos CHI'!O10</f>
        <v>29569.471999999998</v>
      </c>
      <c r="D12" s="87">
        <f>'[1]Expo puertos CHI'!P10</f>
        <v>72919.178999999989</v>
      </c>
      <c r="E12" s="87">
        <f>'[1]Expo puertos CHI'!Q10</f>
        <v>58425.729999999996</v>
      </c>
      <c r="F12" s="87">
        <f>'[1]Expo puertos CHI'!R10</f>
        <v>34427.856</v>
      </c>
      <c r="G12" s="87">
        <f>'[1]Expo puertos CHI'!S10</f>
        <v>48602.682000000001</v>
      </c>
      <c r="H12" s="87">
        <f>'[1]Expo puertos CHI'!T10</f>
        <v>36898.17</v>
      </c>
      <c r="I12" s="87">
        <f>'[1]Expo puertos CHI'!U10</f>
        <v>84205.52900000001</v>
      </c>
      <c r="J12" s="87">
        <f>'[1]Expo puertos CHI'!V10</f>
        <v>65138.267999999996</v>
      </c>
      <c r="K12" s="87">
        <f>'[1]Expo puertos CHI'!W10</f>
        <v>57756.698999999993</v>
      </c>
      <c r="L12" s="87">
        <f>'[1]Expo puertos CHI'!X10</f>
        <v>49588.690999999999</v>
      </c>
      <c r="M12" s="87">
        <f>'[1]Expo puertos CHI'!Y10</f>
        <v>144548.046</v>
      </c>
      <c r="N12" s="80">
        <f t="shared" si="0"/>
        <v>731829.21199999982</v>
      </c>
      <c r="O12" s="3">
        <f t="shared" si="1"/>
        <v>8.9522953942822534E-3</v>
      </c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5" x14ac:dyDescent="0.2">
      <c r="A13" s="34" t="s">
        <v>778</v>
      </c>
      <c r="B13" s="87">
        <f>'[1]Expo puertos CHI'!N11</f>
        <v>152105.035</v>
      </c>
      <c r="C13" s="87">
        <f>'[1]Expo puertos CHI'!O11</f>
        <v>140260.09599999999</v>
      </c>
      <c r="D13" s="87">
        <f>'[1]Expo puertos CHI'!P11</f>
        <v>108007.421</v>
      </c>
      <c r="E13" s="87">
        <f>'[1]Expo puertos CHI'!Q11</f>
        <v>175171.09</v>
      </c>
      <c r="F13" s="87">
        <f>'[1]Expo puertos CHI'!R11</f>
        <v>186677.98800000001</v>
      </c>
      <c r="G13" s="87">
        <f>'[1]Expo puertos CHI'!S11</f>
        <v>184328.48199999999</v>
      </c>
      <c r="H13" s="87">
        <f>'[1]Expo puertos CHI'!T11</f>
        <v>138678.65900000001</v>
      </c>
      <c r="I13" s="87">
        <f>'[1]Expo puertos CHI'!U11</f>
        <v>244849.951</v>
      </c>
      <c r="J13" s="87">
        <f>'[1]Expo puertos CHI'!V11</f>
        <v>195874.71799999999</v>
      </c>
      <c r="K13" s="87">
        <f>'[1]Expo puertos CHI'!W11</f>
        <v>103926.306</v>
      </c>
      <c r="L13" s="87">
        <f>'[1]Expo puertos CHI'!X11</f>
        <v>203528.34599999999</v>
      </c>
      <c r="M13" s="87">
        <f>'[1]Expo puertos CHI'!Y11</f>
        <v>204066.552</v>
      </c>
      <c r="N13" s="80">
        <f t="shared" si="0"/>
        <v>2037474.6439999999</v>
      </c>
      <c r="O13" s="3">
        <f t="shared" si="1"/>
        <v>2.4923950250086598E-2</v>
      </c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5" x14ac:dyDescent="0.2">
      <c r="A14" s="34" t="s">
        <v>102</v>
      </c>
      <c r="B14" s="87">
        <f>'[1]Expo puertos CHI'!N12</f>
        <v>80.082999999999998</v>
      </c>
      <c r="C14" s="87">
        <f>'[1]Expo puertos CHI'!O12</f>
        <v>39.880000000000003</v>
      </c>
      <c r="D14" s="87">
        <f>'[1]Expo puertos CHI'!P12</f>
        <v>112.879</v>
      </c>
      <c r="E14" s="87">
        <f>'[1]Expo puertos CHI'!Q12</f>
        <v>46.506</v>
      </c>
      <c r="F14" s="87">
        <f>'[1]Expo puertos CHI'!R12</f>
        <v>48042.256999999998</v>
      </c>
      <c r="G14" s="87">
        <f>'[1]Expo puertos CHI'!S12</f>
        <v>74608.577999999994</v>
      </c>
      <c r="H14" s="87">
        <f>'[1]Expo puertos CHI'!T12</f>
        <v>144384.76199999999</v>
      </c>
      <c r="I14" s="87">
        <f>'[1]Expo puertos CHI'!U12</f>
        <v>214438.41100000002</v>
      </c>
      <c r="J14" s="87">
        <f>'[1]Expo puertos CHI'!V12</f>
        <v>44599.618000000002</v>
      </c>
      <c r="K14" s="87">
        <f>'[1]Expo puertos CHI'!W12</f>
        <v>178026.389</v>
      </c>
      <c r="L14" s="87">
        <f>'[1]Expo puertos CHI'!X12</f>
        <v>127795.24</v>
      </c>
      <c r="M14" s="87">
        <f>'[1]Expo puertos CHI'!Y12</f>
        <v>60368.181000000004</v>
      </c>
      <c r="N14" s="80">
        <f t="shared" si="0"/>
        <v>892542.78399999987</v>
      </c>
      <c r="O14" s="3">
        <f t="shared" si="1"/>
        <v>1.0918266889847875E-2</v>
      </c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5" x14ac:dyDescent="0.2">
      <c r="A15" s="34" t="s">
        <v>116</v>
      </c>
      <c r="B15" s="87">
        <f>'[1]Expo puertos CHI'!N13</f>
        <v>861644.9580000001</v>
      </c>
      <c r="C15" s="87">
        <f>'[1]Expo puertos CHI'!O13</f>
        <v>701359.69099999999</v>
      </c>
      <c r="D15" s="87">
        <f>'[1]Expo puertos CHI'!P13</f>
        <v>893186.35</v>
      </c>
      <c r="E15" s="87">
        <f>'[1]Expo puertos CHI'!Q13</f>
        <v>1261876.7509999999</v>
      </c>
      <c r="F15" s="87">
        <f>'[1]Expo puertos CHI'!R13</f>
        <v>1103461.7619999999</v>
      </c>
      <c r="G15" s="87">
        <f>'[1]Expo puertos CHI'!S13</f>
        <v>1243688.098</v>
      </c>
      <c r="H15" s="87">
        <f>'[1]Expo puertos CHI'!T13</f>
        <v>1549931.4129999999</v>
      </c>
      <c r="I15" s="87">
        <f>'[1]Expo puertos CHI'!U13</f>
        <v>1627806.4019999998</v>
      </c>
      <c r="J15" s="87">
        <f>'[1]Expo puertos CHI'!V13</f>
        <v>1588122.382</v>
      </c>
      <c r="K15" s="87">
        <f>'[1]Expo puertos CHI'!W13</f>
        <v>1066004.344</v>
      </c>
      <c r="L15" s="87">
        <f>'[1]Expo puertos CHI'!X13</f>
        <v>1277283.4939999999</v>
      </c>
      <c r="M15" s="87">
        <f>'[1]Expo puertos CHI'!Y13</f>
        <v>1500120.9739999999</v>
      </c>
      <c r="N15" s="80">
        <f t="shared" si="0"/>
        <v>14674486.618999999</v>
      </c>
      <c r="O15" s="3">
        <f t="shared" si="1"/>
        <v>0.17950955881319791</v>
      </c>
      <c r="P15" s="4">
        <v>2</v>
      </c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5" x14ac:dyDescent="0.2">
      <c r="A16" s="34" t="s">
        <v>130</v>
      </c>
      <c r="B16" s="87">
        <f>'[1]Expo puertos CHI'!N14</f>
        <v>572982.37800000003</v>
      </c>
      <c r="C16" s="87">
        <f>'[1]Expo puertos CHI'!O14</f>
        <v>384909.321</v>
      </c>
      <c r="D16" s="87">
        <f>'[1]Expo puertos CHI'!P14</f>
        <v>784602.58700000006</v>
      </c>
      <c r="E16" s="87">
        <f>'[1]Expo puertos CHI'!Q14</f>
        <v>643690.62399999995</v>
      </c>
      <c r="F16" s="87">
        <f>'[1]Expo puertos CHI'!R14</f>
        <v>384941.44699999999</v>
      </c>
      <c r="G16" s="87">
        <f>'[1]Expo puertos CHI'!S14</f>
        <v>329447.26</v>
      </c>
      <c r="H16" s="87">
        <f>'[1]Expo puertos CHI'!T14</f>
        <v>328640.42200000002</v>
      </c>
      <c r="I16" s="87">
        <f>'[1]Expo puertos CHI'!U14</f>
        <v>413844.598</v>
      </c>
      <c r="J16" s="87">
        <f>'[1]Expo puertos CHI'!V14</f>
        <v>363303.29300000001</v>
      </c>
      <c r="K16" s="87">
        <f>'[1]Expo puertos CHI'!W14</f>
        <v>271224.842</v>
      </c>
      <c r="L16" s="87">
        <f>'[1]Expo puertos CHI'!X14</f>
        <v>428055.61</v>
      </c>
      <c r="M16" s="87">
        <f>'[1]Expo puertos CHI'!Y14</f>
        <v>639380.63100000005</v>
      </c>
      <c r="N16" s="80">
        <f t="shared" si="0"/>
        <v>5545023.0130000012</v>
      </c>
      <c r="O16" s="3">
        <f t="shared" si="1"/>
        <v>6.7830968163742858E-2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5" x14ac:dyDescent="0.2">
      <c r="A17" s="34" t="s">
        <v>144</v>
      </c>
      <c r="B17" s="87">
        <f>'[1]Expo puertos CHI'!N15</f>
        <v>909496.82700000005</v>
      </c>
      <c r="C17" s="87">
        <f>'[1]Expo puertos CHI'!O15</f>
        <v>296116.90999999997</v>
      </c>
      <c r="D17" s="87">
        <f>'[1]Expo puertos CHI'!P15</f>
        <v>707928.21100000001</v>
      </c>
      <c r="E17" s="87">
        <f>'[1]Expo puertos CHI'!Q15</f>
        <v>668933.978</v>
      </c>
      <c r="F17" s="87">
        <f>'[1]Expo puertos CHI'!R15</f>
        <v>704969.08900000004</v>
      </c>
      <c r="G17" s="87">
        <f>'[1]Expo puertos CHI'!S15</f>
        <v>291792.73499999999</v>
      </c>
      <c r="H17" s="87">
        <f>'[1]Expo puertos CHI'!T15</f>
        <v>1199580.2820000001</v>
      </c>
      <c r="I17" s="87">
        <f>'[1]Expo puertos CHI'!U15</f>
        <v>655799.75600000005</v>
      </c>
      <c r="J17" s="87">
        <f>'[1]Expo puertos CHI'!V15</f>
        <v>429021.777</v>
      </c>
      <c r="K17" s="87">
        <f>'[1]Expo puertos CHI'!W15</f>
        <v>675129.52599999995</v>
      </c>
      <c r="L17" s="87">
        <f>'[1]Expo puertos CHI'!X15</f>
        <v>676989.61400000006</v>
      </c>
      <c r="M17" s="87">
        <f>'[1]Expo puertos CHI'!Y15</f>
        <v>435752.71400000004</v>
      </c>
      <c r="N17" s="80">
        <f t="shared" si="0"/>
        <v>7651511.4189999988</v>
      </c>
      <c r="O17" s="3">
        <f t="shared" si="1"/>
        <v>9.3599147604963018E-2</v>
      </c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5" x14ac:dyDescent="0.2">
      <c r="A18" s="34" t="s">
        <v>559</v>
      </c>
      <c r="B18" s="87">
        <f>'[1]Expo puertos CHI'!N16</f>
        <v>0</v>
      </c>
      <c r="C18" s="87">
        <f>'[1]Expo puertos CHI'!O16</f>
        <v>0</v>
      </c>
      <c r="D18" s="87">
        <f>'[1]Expo puertos CHI'!P16</f>
        <v>0</v>
      </c>
      <c r="E18" s="87">
        <f>'[1]Expo puertos CHI'!Q16</f>
        <v>0</v>
      </c>
      <c r="F18" s="87">
        <f>'[1]Expo puertos CHI'!R16</f>
        <v>20.966000000000001</v>
      </c>
      <c r="G18" s="87">
        <f>'[1]Expo puertos CHI'!S16</f>
        <v>0</v>
      </c>
      <c r="H18" s="87">
        <f>'[1]Expo puertos CHI'!T16</f>
        <v>1.5820000000000001</v>
      </c>
      <c r="I18" s="87">
        <f>'[1]Expo puertos CHI'!U16</f>
        <v>29919.370999999999</v>
      </c>
      <c r="J18" s="87">
        <f>'[1]Expo puertos CHI'!V16</f>
        <v>1.1160000000000001</v>
      </c>
      <c r="K18" s="87">
        <f>'[1]Expo puertos CHI'!W16</f>
        <v>0</v>
      </c>
      <c r="L18" s="87">
        <f>'[1]Expo puertos CHI'!X16</f>
        <v>27745.113000000001</v>
      </c>
      <c r="M18" s="87">
        <f>'[1]Expo puertos CHI'!Y16</f>
        <v>4.8239999999999998</v>
      </c>
      <c r="N18" s="80">
        <f t="shared" si="0"/>
        <v>57692.972000000002</v>
      </c>
      <c r="O18" s="3">
        <f t="shared" si="1"/>
        <v>7.0574461780032794E-4</v>
      </c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5" x14ac:dyDescent="0.2">
      <c r="A19" s="34" t="s">
        <v>164</v>
      </c>
      <c r="B19" s="87">
        <f>'[1]Expo puertos CHI'!N17</f>
        <v>182777.323</v>
      </c>
      <c r="C19" s="87">
        <f>'[1]Expo puertos CHI'!O17</f>
        <v>157634.31400000001</v>
      </c>
      <c r="D19" s="87">
        <f>'[1]Expo puertos CHI'!P17</f>
        <v>268699.10499999998</v>
      </c>
      <c r="E19" s="87">
        <f>'[1]Expo puertos CHI'!Q17</f>
        <v>314943.04000000004</v>
      </c>
      <c r="F19" s="87">
        <f>'[1]Expo puertos CHI'!R17</f>
        <v>188885.296</v>
      </c>
      <c r="G19" s="87">
        <f>'[1]Expo puertos CHI'!S17</f>
        <v>212778.82199999999</v>
      </c>
      <c r="H19" s="87">
        <f>'[1]Expo puertos CHI'!T17</f>
        <v>317806.37599999999</v>
      </c>
      <c r="I19" s="87">
        <f>'[1]Expo puertos CHI'!U17</f>
        <v>265505.38299999997</v>
      </c>
      <c r="J19" s="87">
        <f>'[1]Expo puertos CHI'!V17</f>
        <v>252086.42300000001</v>
      </c>
      <c r="K19" s="87">
        <f>'[1]Expo puertos CHI'!W17</f>
        <v>122387.829</v>
      </c>
      <c r="L19" s="87">
        <f>'[1]Expo puertos CHI'!X17</f>
        <v>395049.20699999999</v>
      </c>
      <c r="M19" s="87">
        <f>'[1]Expo puertos CHI'!Y17</f>
        <v>266710.51</v>
      </c>
      <c r="N19" s="80">
        <f t="shared" si="0"/>
        <v>2945263.6279999996</v>
      </c>
      <c r="O19" s="3">
        <f t="shared" si="1"/>
        <v>3.6028720334672075E-2</v>
      </c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5" x14ac:dyDescent="0.2">
      <c r="A20" s="34" t="s">
        <v>571</v>
      </c>
      <c r="B20" s="87">
        <f>'[1]Expo puertos CHI'!N18</f>
        <v>73229.927000000011</v>
      </c>
      <c r="C20" s="87">
        <f>'[1]Expo puertos CHI'!O18</f>
        <v>21.007000000000001</v>
      </c>
      <c r="D20" s="87">
        <f>'[1]Expo puertos CHI'!P18</f>
        <v>87908.766999999993</v>
      </c>
      <c r="E20" s="87">
        <f>'[1]Expo puertos CHI'!Q18</f>
        <v>92278.176000000007</v>
      </c>
      <c r="F20" s="87">
        <f>'[1]Expo puertos CHI'!R18</f>
        <v>85187.955999999991</v>
      </c>
      <c r="G20" s="87">
        <f>'[1]Expo puertos CHI'!S18</f>
        <v>106605.512</v>
      </c>
      <c r="H20" s="87">
        <f>'[1]Expo puertos CHI'!T18</f>
        <v>162163.715</v>
      </c>
      <c r="I20" s="87">
        <f>'[1]Expo puertos CHI'!U18</f>
        <v>63344.712</v>
      </c>
      <c r="J20" s="87">
        <f>'[1]Expo puertos CHI'!V18</f>
        <v>143084.31599999999</v>
      </c>
      <c r="K20" s="87">
        <f>'[1]Expo puertos CHI'!W18</f>
        <v>81387.434999999998</v>
      </c>
      <c r="L20" s="87">
        <f>'[1]Expo puertos CHI'!X18</f>
        <v>74171.637000000002</v>
      </c>
      <c r="M20" s="87">
        <f>'[1]Expo puertos CHI'!Y18</f>
        <v>57216.434000000001</v>
      </c>
      <c r="N20" s="80">
        <f t="shared" si="0"/>
        <v>1026599.5939999998</v>
      </c>
      <c r="O20" s="3">
        <f t="shared" si="1"/>
        <v>1.2558152457486531E-2</v>
      </c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3.5" customHeight="1" x14ac:dyDescent="0.2">
      <c r="A21" s="34" t="s">
        <v>192</v>
      </c>
      <c r="B21" s="87">
        <f>'[1]Expo puertos CHI'!N19</f>
        <v>78251.069999999992</v>
      </c>
      <c r="C21" s="87">
        <f>'[1]Expo puertos CHI'!O19</f>
        <v>87818.114000000001</v>
      </c>
      <c r="D21" s="87">
        <f>'[1]Expo puertos CHI'!P19</f>
        <v>37474.642999999996</v>
      </c>
      <c r="E21" s="87">
        <f>'[1]Expo puertos CHI'!Q19</f>
        <v>79124.504000000001</v>
      </c>
      <c r="F21" s="87">
        <f>'[1]Expo puertos CHI'!R19</f>
        <v>130886.022</v>
      </c>
      <c r="G21" s="87">
        <f>'[1]Expo puertos CHI'!S19</f>
        <v>28601.245999999999</v>
      </c>
      <c r="H21" s="87">
        <f>'[1]Expo puertos CHI'!T19</f>
        <v>19686.494999999999</v>
      </c>
      <c r="I21" s="87">
        <f>'[1]Expo puertos CHI'!U19</f>
        <v>55910.713000000003</v>
      </c>
      <c r="J21" s="87">
        <f>'[1]Expo puertos CHI'!V19</f>
        <v>39348.671999999999</v>
      </c>
      <c r="K21" s="87">
        <f>'[1]Expo puertos CHI'!W19</f>
        <v>86637.464000000007</v>
      </c>
      <c r="L21" s="87">
        <f>'[1]Expo puertos CHI'!X19</f>
        <v>26443.922000000002</v>
      </c>
      <c r="M21" s="87">
        <f>'[1]Expo puertos CHI'!Y19</f>
        <v>30478.619000000002</v>
      </c>
      <c r="N21" s="80">
        <f t="shared" si="0"/>
        <v>700661.48399999994</v>
      </c>
      <c r="O21" s="3">
        <f t="shared" si="1"/>
        <v>8.5710278755095244E-3</v>
      </c>
    </row>
    <row r="22" spans="1:29" ht="13.5" customHeight="1" x14ac:dyDescent="0.2">
      <c r="A22" s="34" t="s">
        <v>206</v>
      </c>
      <c r="B22" s="87">
        <f>'[1]Expo puertos CHI'!N20</f>
        <v>26868.205000000002</v>
      </c>
      <c r="C22" s="87">
        <f>'[1]Expo puertos CHI'!O20</f>
        <v>23667.774000000001</v>
      </c>
      <c r="D22" s="87">
        <f>'[1]Expo puertos CHI'!P20</f>
        <v>31256.131000000001</v>
      </c>
      <c r="E22" s="87">
        <f>'[1]Expo puertos CHI'!Q20</f>
        <v>19853.561000000002</v>
      </c>
      <c r="F22" s="87">
        <f>'[1]Expo puertos CHI'!R20</f>
        <v>20913.181</v>
      </c>
      <c r="G22" s="87">
        <f>'[1]Expo puertos CHI'!S20</f>
        <v>46471.440999999999</v>
      </c>
      <c r="H22" s="87">
        <f>'[1]Expo puertos CHI'!T20</f>
        <v>36446.588000000003</v>
      </c>
      <c r="I22" s="87">
        <f>'[1]Expo puertos CHI'!U20</f>
        <v>35387.855000000003</v>
      </c>
      <c r="J22" s="87">
        <f>'[1]Expo puertos CHI'!V20</f>
        <v>53076.001999999993</v>
      </c>
      <c r="K22" s="87">
        <f>'[1]Expo puertos CHI'!W20</f>
        <v>37316.758000000002</v>
      </c>
      <c r="L22" s="87">
        <f>'[1]Expo puertos CHI'!X20</f>
        <v>12064.798999999999</v>
      </c>
      <c r="M22" s="87">
        <f>'[1]Expo puertos CHI'!Y20</f>
        <v>35289.039000000004</v>
      </c>
      <c r="N22" s="80">
        <f t="shared" si="0"/>
        <v>378611.33400000003</v>
      </c>
      <c r="O22" s="3">
        <f t="shared" si="1"/>
        <v>4.6314637978556953E-3</v>
      </c>
    </row>
    <row r="23" spans="1:29" ht="13.5" customHeight="1" x14ac:dyDescent="0.2">
      <c r="A23" s="34" t="s">
        <v>220</v>
      </c>
      <c r="B23" s="87">
        <f>'[1]Expo puertos CHI'!N21</f>
        <v>251866.89300000001</v>
      </c>
      <c r="C23" s="87">
        <f>'[1]Expo puertos CHI'!O21</f>
        <v>169593.75399999999</v>
      </c>
      <c r="D23" s="87">
        <f>'[1]Expo puertos CHI'!P21</f>
        <v>241995.272</v>
      </c>
      <c r="E23" s="87">
        <f>'[1]Expo puertos CHI'!Q21</f>
        <v>301984.43800000002</v>
      </c>
      <c r="F23" s="87">
        <f>'[1]Expo puertos CHI'!R21</f>
        <v>228168.861</v>
      </c>
      <c r="G23" s="87">
        <f>'[1]Expo puertos CHI'!S21</f>
        <v>281292.75099999999</v>
      </c>
      <c r="H23" s="87">
        <f>'[1]Expo puertos CHI'!T21</f>
        <v>287686.20400000003</v>
      </c>
      <c r="I23" s="87">
        <f>'[1]Expo puertos CHI'!U21</f>
        <v>235983.30600000001</v>
      </c>
      <c r="J23" s="87">
        <f>'[1]Expo puertos CHI'!V21</f>
        <v>311397.95299999998</v>
      </c>
      <c r="K23" s="87">
        <f>'[1]Expo puertos CHI'!W21</f>
        <v>246062.394</v>
      </c>
      <c r="L23" s="87">
        <f>'[1]Expo puertos CHI'!X21</f>
        <v>169344.337</v>
      </c>
      <c r="M23" s="87">
        <f>'[1]Expo puertos CHI'!Y21</f>
        <v>271267.033</v>
      </c>
      <c r="N23" s="80">
        <f t="shared" si="0"/>
        <v>2996643.1959999995</v>
      </c>
      <c r="O23" s="3">
        <f t="shared" si="1"/>
        <v>3.6657234559609321E-2</v>
      </c>
    </row>
    <row r="24" spans="1:29" ht="13.5" customHeight="1" x14ac:dyDescent="0.2">
      <c r="A24" s="34" t="s">
        <v>234</v>
      </c>
      <c r="B24" s="87">
        <f>'[1]Expo puertos CHI'!N22</f>
        <v>424890.05900000001</v>
      </c>
      <c r="C24" s="87">
        <f>'[1]Expo puertos CHI'!O22</f>
        <v>167825.76799999998</v>
      </c>
      <c r="D24" s="87">
        <f>'[1]Expo puertos CHI'!P22</f>
        <v>269537.24600000004</v>
      </c>
      <c r="E24" s="87">
        <f>'[1]Expo puertos CHI'!Q22</f>
        <v>289463.299</v>
      </c>
      <c r="F24" s="87">
        <f>'[1]Expo puertos CHI'!R22</f>
        <v>348860.98800000001</v>
      </c>
      <c r="G24" s="87">
        <f>'[1]Expo puertos CHI'!S22</f>
        <v>301673.77799999999</v>
      </c>
      <c r="H24" s="87">
        <f>'[1]Expo puertos CHI'!T22</f>
        <v>546377.772</v>
      </c>
      <c r="I24" s="87">
        <f>'[1]Expo puertos CHI'!U22</f>
        <v>424812.86799999996</v>
      </c>
      <c r="J24" s="87">
        <f>'[1]Expo puertos CHI'!V22</f>
        <v>167319.611</v>
      </c>
      <c r="K24" s="87">
        <f>'[1]Expo puertos CHI'!W22</f>
        <v>229583.85699999999</v>
      </c>
      <c r="L24" s="87">
        <f>'[1]Expo puertos CHI'!X22</f>
        <v>196300.24899999998</v>
      </c>
      <c r="M24" s="87">
        <f>'[1]Expo puertos CHI'!Y22</f>
        <v>274878.41100000002</v>
      </c>
      <c r="N24" s="80">
        <f t="shared" si="0"/>
        <v>3641523.905999999</v>
      </c>
      <c r="O24" s="3">
        <f t="shared" si="1"/>
        <v>4.4545909287715783E-2</v>
      </c>
    </row>
    <row r="25" spans="1:29" ht="13.5" customHeight="1" x14ac:dyDescent="0.2">
      <c r="A25" s="34" t="s">
        <v>248</v>
      </c>
      <c r="B25" s="87">
        <f>'[1]Expo puertos CHI'!N23</f>
        <v>38.948</v>
      </c>
      <c r="C25" s="87">
        <f>'[1]Expo puertos CHI'!O23</f>
        <v>7403.2370000000001</v>
      </c>
      <c r="D25" s="87">
        <f>'[1]Expo puertos CHI'!P23</f>
        <v>7961.2329999999993</v>
      </c>
      <c r="E25" s="87">
        <f>'[1]Expo puertos CHI'!Q23</f>
        <v>222.44200000000001</v>
      </c>
      <c r="F25" s="87">
        <f>'[1]Expo puertos CHI'!R23</f>
        <v>14248.822</v>
      </c>
      <c r="G25" s="87">
        <f>'[1]Expo puertos CHI'!S23</f>
        <v>407.822</v>
      </c>
      <c r="H25" s="87">
        <f>'[1]Expo puertos CHI'!T23</f>
        <v>17883.894</v>
      </c>
      <c r="I25" s="87">
        <f>'[1]Expo puertos CHI'!U23</f>
        <v>294.68399999999997</v>
      </c>
      <c r="J25" s="87">
        <f>'[1]Expo puertos CHI'!V23</f>
        <v>2752.0990000000002</v>
      </c>
      <c r="K25" s="87">
        <f>'[1]Expo puertos CHI'!W23</f>
        <v>6997.8049999999994</v>
      </c>
      <c r="L25" s="87">
        <f>'[1]Expo puertos CHI'!X23</f>
        <v>1075.2919999999999</v>
      </c>
      <c r="M25" s="87">
        <f>'[1]Expo puertos CHI'!Y23</f>
        <v>64.997</v>
      </c>
      <c r="N25" s="80">
        <f t="shared" si="0"/>
        <v>59351.275000000009</v>
      </c>
      <c r="O25" s="3">
        <f t="shared" si="1"/>
        <v>7.2603025011152417E-4</v>
      </c>
    </row>
    <row r="26" spans="1:29" ht="13.5" customHeight="1" x14ac:dyDescent="0.2">
      <c r="A26" s="34" t="s">
        <v>261</v>
      </c>
      <c r="B26" s="87">
        <f>'[1]Expo puertos CHI'!N24</f>
        <v>814910.3</v>
      </c>
      <c r="C26" s="87">
        <f>'[1]Expo puertos CHI'!O24</f>
        <v>581851.71100000001</v>
      </c>
      <c r="D26" s="87">
        <f>'[1]Expo puertos CHI'!P24</f>
        <v>691105.87899999996</v>
      </c>
      <c r="E26" s="87">
        <f>'[1]Expo puertos CHI'!Q24</f>
        <v>633491.0340000001</v>
      </c>
      <c r="F26" s="87">
        <f>'[1]Expo puertos CHI'!R24</f>
        <v>405629.10800000001</v>
      </c>
      <c r="G26" s="87">
        <f>'[1]Expo puertos CHI'!S24</f>
        <v>470820.68700000003</v>
      </c>
      <c r="H26" s="87">
        <f>'[1]Expo puertos CHI'!T24</f>
        <v>412948.33499999996</v>
      </c>
      <c r="I26" s="87">
        <f>'[1]Expo puertos CHI'!U24</f>
        <v>465174.93700000003</v>
      </c>
      <c r="J26" s="87">
        <f>'[1]Expo puertos CHI'!V24</f>
        <v>395567.28399999999</v>
      </c>
      <c r="K26" s="87">
        <f>'[1]Expo puertos CHI'!W24</f>
        <v>419898.99200000003</v>
      </c>
      <c r="L26" s="87">
        <f>'[1]Expo puertos CHI'!X24</f>
        <v>385729.47599999997</v>
      </c>
      <c r="M26" s="87">
        <f>'[1]Expo puertos CHI'!Y24</f>
        <v>588145.29200000002</v>
      </c>
      <c r="N26" s="80">
        <f t="shared" si="0"/>
        <v>6265273.0350000001</v>
      </c>
      <c r="O26" s="3">
        <f t="shared" si="1"/>
        <v>7.6641618037995601E-2</v>
      </c>
      <c r="P26" s="4">
        <v>3</v>
      </c>
    </row>
    <row r="27" spans="1:29" ht="13.5" customHeight="1" x14ac:dyDescent="0.2">
      <c r="A27" s="34" t="s">
        <v>275</v>
      </c>
      <c r="B27" s="87">
        <f>'[1]Expo puertos CHI'!N25</f>
        <v>1579900.2660000001</v>
      </c>
      <c r="C27" s="87">
        <f>'[1]Expo puertos CHI'!O25</f>
        <v>1263454.7819999999</v>
      </c>
      <c r="D27" s="87">
        <f>'[1]Expo puertos CHI'!P25</f>
        <v>1193024.791</v>
      </c>
      <c r="E27" s="87">
        <f>'[1]Expo puertos CHI'!Q25</f>
        <v>1162647.4669999999</v>
      </c>
      <c r="F27" s="87">
        <f>'[1]Expo puertos CHI'!R25</f>
        <v>1068846.2640000002</v>
      </c>
      <c r="G27" s="87">
        <f>'[1]Expo puertos CHI'!S25</f>
        <v>1333765.9860000003</v>
      </c>
      <c r="H27" s="87">
        <f>'[1]Expo puertos CHI'!T25</f>
        <v>1075466.673</v>
      </c>
      <c r="I27" s="87">
        <f>'[1]Expo puertos CHI'!U25</f>
        <v>1269682.466</v>
      </c>
      <c r="J27" s="87">
        <f>'[1]Expo puertos CHI'!V25</f>
        <v>1249791.409</v>
      </c>
      <c r="K27" s="87">
        <f>'[1]Expo puertos CHI'!W25</f>
        <v>1311909.9339999999</v>
      </c>
      <c r="L27" s="87">
        <f>'[1]Expo puertos CHI'!X25</f>
        <v>1371929.5220000001</v>
      </c>
      <c r="M27" s="87">
        <f>'[1]Expo puertos CHI'!Y25</f>
        <v>1757497.0760000001</v>
      </c>
      <c r="N27" s="80">
        <f t="shared" si="0"/>
        <v>15637916.636</v>
      </c>
      <c r="O27" s="3">
        <f t="shared" si="1"/>
        <v>0.1912949726262535</v>
      </c>
      <c r="P27" s="4">
        <v>1</v>
      </c>
    </row>
    <row r="28" spans="1:29" ht="13.5" customHeight="1" x14ac:dyDescent="0.2">
      <c r="A28" s="34" t="s">
        <v>289</v>
      </c>
      <c r="B28" s="87">
        <f>'[1]Expo puertos CHI'!N26</f>
        <v>0</v>
      </c>
      <c r="C28" s="87">
        <f>'[1]Expo puertos CHI'!O26</f>
        <v>0</v>
      </c>
      <c r="D28" s="87">
        <f>'[1]Expo puertos CHI'!P26</f>
        <v>5.7670000000000003</v>
      </c>
      <c r="E28" s="87">
        <f>'[1]Expo puertos CHI'!Q26</f>
        <v>0</v>
      </c>
      <c r="F28" s="87">
        <f>'[1]Expo puertos CHI'!R26</f>
        <v>6.07</v>
      </c>
      <c r="G28" s="87">
        <f>'[1]Expo puertos CHI'!S26</f>
        <v>522.673</v>
      </c>
      <c r="H28" s="87">
        <f>'[1]Expo puertos CHI'!T26</f>
        <v>0</v>
      </c>
      <c r="I28" s="87">
        <f>'[1]Expo puertos CHI'!U26</f>
        <v>9.202</v>
      </c>
      <c r="J28" s="87">
        <f>'[1]Expo puertos CHI'!V26</f>
        <v>36.655999999999999</v>
      </c>
      <c r="K28" s="87">
        <f>'[1]Expo puertos CHI'!W26</f>
        <v>271.91499999999996</v>
      </c>
      <c r="L28" s="87">
        <f>'[1]Expo puertos CHI'!X26</f>
        <v>7.4589999999999996</v>
      </c>
      <c r="M28" s="87">
        <f>'[1]Expo puertos CHI'!Y26</f>
        <v>18.960999999999999</v>
      </c>
      <c r="N28" s="80">
        <f t="shared" si="0"/>
        <v>878.70299999999986</v>
      </c>
      <c r="O28" s="3">
        <f t="shared" si="1"/>
        <v>1.074896805272922E-5</v>
      </c>
    </row>
    <row r="29" spans="1:29" ht="13.5" customHeight="1" x14ac:dyDescent="0.2">
      <c r="A29" s="34" t="s">
        <v>297</v>
      </c>
      <c r="B29" s="87">
        <f>'[1]Expo puertos CHI'!N27</f>
        <v>279483.12400000001</v>
      </c>
      <c r="C29" s="87">
        <f>'[1]Expo puertos CHI'!O27</f>
        <v>217088.459</v>
      </c>
      <c r="D29" s="87">
        <f>'[1]Expo puertos CHI'!P27</f>
        <v>147391.58000000002</v>
      </c>
      <c r="E29" s="87">
        <f>'[1]Expo puertos CHI'!Q27</f>
        <v>241489.25699999998</v>
      </c>
      <c r="F29" s="87">
        <f>'[1]Expo puertos CHI'!R27</f>
        <v>101229.128</v>
      </c>
      <c r="G29" s="87">
        <f>'[1]Expo puertos CHI'!S27</f>
        <v>170421.37900000002</v>
      </c>
      <c r="H29" s="87">
        <f>'[1]Expo puertos CHI'!T27</f>
        <v>198479.31999999998</v>
      </c>
      <c r="I29" s="87">
        <f>'[1]Expo puertos CHI'!U27</f>
        <v>182462.28700000001</v>
      </c>
      <c r="J29" s="87">
        <f>'[1]Expo puertos CHI'!V27</f>
        <v>162414.05799999999</v>
      </c>
      <c r="K29" s="87">
        <f>'[1]Expo puertos CHI'!W27</f>
        <v>175045.72099999999</v>
      </c>
      <c r="L29" s="87">
        <f>'[1]Expo puertos CHI'!X27</f>
        <v>167639.11900000001</v>
      </c>
      <c r="M29" s="87">
        <f>'[1]Expo puertos CHI'!Y27</f>
        <v>183983.63800000001</v>
      </c>
      <c r="N29" s="80">
        <f t="shared" si="0"/>
        <v>2227127.0699999998</v>
      </c>
      <c r="O29" s="3">
        <f t="shared" si="1"/>
        <v>2.7243923970668629E-2</v>
      </c>
    </row>
    <row r="30" spans="1:29" ht="13.5" customHeight="1" x14ac:dyDescent="0.2">
      <c r="A30" s="34" t="s">
        <v>311</v>
      </c>
      <c r="B30" s="87">
        <f>'[1]Expo puertos CHI'!N28</f>
        <v>80.138000000000005</v>
      </c>
      <c r="C30" s="87">
        <f>'[1]Expo puertos CHI'!O28</f>
        <v>19961.775999999998</v>
      </c>
      <c r="D30" s="87">
        <f>'[1]Expo puertos CHI'!P28</f>
        <v>10289.678</v>
      </c>
      <c r="E30" s="87">
        <f>'[1]Expo puertos CHI'!Q28</f>
        <v>8285.4249999999993</v>
      </c>
      <c r="F30" s="87">
        <f>'[1]Expo puertos CHI'!R28</f>
        <v>13986.424999999999</v>
      </c>
      <c r="G30" s="87">
        <f>'[1]Expo puertos CHI'!S28</f>
        <v>15609.142</v>
      </c>
      <c r="H30" s="87">
        <f>'[1]Expo puertos CHI'!T28</f>
        <v>7747.4490000000005</v>
      </c>
      <c r="I30" s="87">
        <f>'[1]Expo puertos CHI'!U28</f>
        <v>22060.305</v>
      </c>
      <c r="J30" s="87">
        <f>'[1]Expo puertos CHI'!V28</f>
        <v>12066.457999999999</v>
      </c>
      <c r="K30" s="87">
        <f>'[1]Expo puertos CHI'!W28</f>
        <v>17979.207000000002</v>
      </c>
      <c r="L30" s="87">
        <f>'[1]Expo puertos CHI'!X28</f>
        <v>29571.018</v>
      </c>
      <c r="M30" s="87">
        <f>'[1]Expo puertos CHI'!Y28</f>
        <v>17444.536</v>
      </c>
      <c r="N30" s="80">
        <f t="shared" si="0"/>
        <v>175081.557</v>
      </c>
      <c r="O30" s="3">
        <f t="shared" si="1"/>
        <v>2.1417316918402353E-3</v>
      </c>
    </row>
    <row r="31" spans="1:29" ht="13.5" customHeight="1" x14ac:dyDescent="0.2">
      <c r="A31" s="34" t="s">
        <v>325</v>
      </c>
      <c r="B31" s="87">
        <f>'[1]Expo puertos CHI'!N29</f>
        <v>208647.152</v>
      </c>
      <c r="C31" s="87">
        <f>'[1]Expo puertos CHI'!O29</f>
        <v>222196.92899999997</v>
      </c>
      <c r="D31" s="87">
        <f>'[1]Expo puertos CHI'!P29</f>
        <v>252647.06499999997</v>
      </c>
      <c r="E31" s="87">
        <f>'[1]Expo puertos CHI'!Q29</f>
        <v>240780.753</v>
      </c>
      <c r="F31" s="87">
        <f>'[1]Expo puertos CHI'!R29</f>
        <v>248493.49299999999</v>
      </c>
      <c r="G31" s="87">
        <f>'[1]Expo puertos CHI'!S29</f>
        <v>227339.63500000001</v>
      </c>
      <c r="H31" s="87">
        <f>'[1]Expo puertos CHI'!T29</f>
        <v>223340.46900000001</v>
      </c>
      <c r="I31" s="87">
        <f>'[1]Expo puertos CHI'!U29</f>
        <v>280786.88600000006</v>
      </c>
      <c r="J31" s="87">
        <f>'[1]Expo puertos CHI'!V29</f>
        <v>259341.86600000004</v>
      </c>
      <c r="K31" s="87">
        <f>'[1]Expo puertos CHI'!W29</f>
        <v>285491.09400000004</v>
      </c>
      <c r="L31" s="87">
        <f>'[1]Expo puertos CHI'!X29</f>
        <v>326655.05399999995</v>
      </c>
      <c r="M31" s="87">
        <f>'[1]Expo puertos CHI'!Y29</f>
        <v>334546.647</v>
      </c>
      <c r="N31" s="80">
        <f t="shared" si="0"/>
        <v>3110267.0430000001</v>
      </c>
      <c r="O31" s="3">
        <f t="shared" si="1"/>
        <v>3.8047168475199906E-2</v>
      </c>
    </row>
    <row r="32" spans="1:29" ht="13.5" customHeight="1" x14ac:dyDescent="0.2">
      <c r="A32" s="34" t="s">
        <v>339</v>
      </c>
      <c r="B32" s="87">
        <f>'[1]Expo puertos CHI'!N30</f>
        <v>342024.08299999993</v>
      </c>
      <c r="C32" s="87">
        <f>'[1]Expo puertos CHI'!O30</f>
        <v>254675.495</v>
      </c>
      <c r="D32" s="87">
        <f>'[1]Expo puertos CHI'!P30</f>
        <v>370856.47099999996</v>
      </c>
      <c r="E32" s="87">
        <f>'[1]Expo puertos CHI'!Q30</f>
        <v>389288.15700000001</v>
      </c>
      <c r="F32" s="87">
        <f>'[1]Expo puertos CHI'!R30</f>
        <v>384051.69099999993</v>
      </c>
      <c r="G32" s="87">
        <f>'[1]Expo puertos CHI'!S30</f>
        <v>304093.32500000001</v>
      </c>
      <c r="H32" s="87">
        <f>'[1]Expo puertos CHI'!T30</f>
        <v>387061.652</v>
      </c>
      <c r="I32" s="87">
        <f>'[1]Expo puertos CHI'!U30</f>
        <v>427932.40700000001</v>
      </c>
      <c r="J32" s="87">
        <f>'[1]Expo puertos CHI'!V30</f>
        <v>365612.24500000005</v>
      </c>
      <c r="K32" s="87">
        <f>'[1]Expo puertos CHI'!W30</f>
        <v>432429.87700000009</v>
      </c>
      <c r="L32" s="87">
        <f>'[1]Expo puertos CHI'!X30</f>
        <v>508658.34299999999</v>
      </c>
      <c r="M32" s="87">
        <f>'[1]Expo puertos CHI'!Y30</f>
        <v>447267.48300000001</v>
      </c>
      <c r="N32" s="80">
        <f t="shared" si="0"/>
        <v>4613951.2290000003</v>
      </c>
      <c r="O32" s="3">
        <f t="shared" si="1"/>
        <v>5.6441385038371025E-2</v>
      </c>
    </row>
    <row r="33" spans="1:15" ht="13.5" customHeight="1" x14ac:dyDescent="0.2">
      <c r="A33" s="34" t="s">
        <v>353</v>
      </c>
      <c r="B33" s="87">
        <f>'[1]Expo puertos CHI'!N31</f>
        <v>6488.54</v>
      </c>
      <c r="C33" s="87">
        <f>'[1]Expo puertos CHI'!O31</f>
        <v>6112.0909999999994</v>
      </c>
      <c r="D33" s="87">
        <f>'[1]Expo puertos CHI'!P31</f>
        <v>39.880000000000003</v>
      </c>
      <c r="E33" s="87">
        <f>'[1]Expo puertos CHI'!Q31</f>
        <v>10414.291999999999</v>
      </c>
      <c r="F33" s="87">
        <f>'[1]Expo puertos CHI'!R31</f>
        <v>3600.0530000000003</v>
      </c>
      <c r="G33" s="87">
        <f>'[1]Expo puertos CHI'!S31</f>
        <v>6224.366</v>
      </c>
      <c r="H33" s="87">
        <f>'[1]Expo puertos CHI'!T31</f>
        <v>8731.1669999999995</v>
      </c>
      <c r="I33" s="87">
        <f>'[1]Expo puertos CHI'!U31</f>
        <v>3025.2950000000001</v>
      </c>
      <c r="J33" s="87">
        <f>'[1]Expo puertos CHI'!V31</f>
        <v>2562.4929999999999</v>
      </c>
      <c r="K33" s="87">
        <f>'[1]Expo puertos CHI'!W31</f>
        <v>11.148</v>
      </c>
      <c r="L33" s="87">
        <f>'[1]Expo puertos CHI'!X31</f>
        <v>12090.593999999999</v>
      </c>
      <c r="M33" s="87">
        <f>'[1]Expo puertos CHI'!Y31</f>
        <v>6567.6229999999996</v>
      </c>
      <c r="N33" s="80">
        <f t="shared" si="0"/>
        <v>65867.542000000001</v>
      </c>
      <c r="O33" s="3">
        <f t="shared" si="1"/>
        <v>8.0574221855370955E-4</v>
      </c>
    </row>
    <row r="34" spans="1:15" ht="13.5" customHeight="1" x14ac:dyDescent="0.2">
      <c r="A34" s="34" t="s">
        <v>366</v>
      </c>
      <c r="B34" s="87">
        <f>'[1]Expo puertos CHI'!N32</f>
        <v>0</v>
      </c>
      <c r="C34" s="87">
        <f>'[1]Expo puertos CHI'!O32</f>
        <v>3.5539999999999998</v>
      </c>
      <c r="D34" s="87">
        <f>'[1]Expo puertos CHI'!P32</f>
        <v>36.122999999999998</v>
      </c>
      <c r="E34" s="87">
        <f>'[1]Expo puertos CHI'!Q32</f>
        <v>11587.195</v>
      </c>
      <c r="F34" s="87">
        <f>'[1]Expo puertos CHI'!R32</f>
        <v>7063.5680000000002</v>
      </c>
      <c r="G34" s="87">
        <f>'[1]Expo puertos CHI'!S32</f>
        <v>298.66699999999997</v>
      </c>
      <c r="H34" s="87">
        <f>'[1]Expo puertos CHI'!T32</f>
        <v>6408.7940000000008</v>
      </c>
      <c r="I34" s="87">
        <f>'[1]Expo puertos CHI'!U32</f>
        <v>5958.8459999999995</v>
      </c>
      <c r="J34" s="87">
        <f>'[1]Expo puertos CHI'!V32</f>
        <v>3042.893</v>
      </c>
      <c r="K34" s="87">
        <f>'[1]Expo puertos CHI'!W32</f>
        <v>5880.7660000000005</v>
      </c>
      <c r="L34" s="87">
        <f>'[1]Expo puertos CHI'!X32</f>
        <v>43.295999999999999</v>
      </c>
      <c r="M34" s="87">
        <f>'[1]Expo puertos CHI'!Y32</f>
        <v>3339.9169999999999</v>
      </c>
      <c r="N34" s="80">
        <f t="shared" si="0"/>
        <v>43663.619000000006</v>
      </c>
      <c r="O34" s="3">
        <f t="shared" si="1"/>
        <v>5.3412682749181541E-4</v>
      </c>
    </row>
    <row r="35" spans="1:15" ht="13.5" customHeight="1" x14ac:dyDescent="0.2">
      <c r="A35" s="34" t="s">
        <v>693</v>
      </c>
      <c r="B35" s="87">
        <f>'[1]Expo puertos CHI'!N33</f>
        <v>12.241</v>
      </c>
      <c r="C35" s="87">
        <f>'[1]Expo puertos CHI'!O33</f>
        <v>7524.1040000000003</v>
      </c>
      <c r="D35" s="87">
        <f>'[1]Expo puertos CHI'!P33</f>
        <v>5.7050000000000001</v>
      </c>
      <c r="E35" s="87">
        <f>'[1]Expo puertos CHI'!Q33</f>
        <v>4356.7129999999997</v>
      </c>
      <c r="F35" s="87">
        <f>'[1]Expo puertos CHI'!R33</f>
        <v>10320.68</v>
      </c>
      <c r="G35" s="87">
        <f>'[1]Expo puertos CHI'!S33</f>
        <v>7309.0749999999998</v>
      </c>
      <c r="H35" s="87">
        <f>'[1]Expo puertos CHI'!T33</f>
        <v>3314.364</v>
      </c>
      <c r="I35" s="87">
        <f>'[1]Expo puertos CHI'!U33</f>
        <v>6578.8689999999997</v>
      </c>
      <c r="J35" s="87">
        <f>'[1]Expo puertos CHI'!V33</f>
        <v>3.65</v>
      </c>
      <c r="K35" s="87">
        <f>'[1]Expo puertos CHI'!W33</f>
        <v>3359.328</v>
      </c>
      <c r="L35" s="87">
        <f>'[1]Expo puertos CHI'!X33</f>
        <v>11.128</v>
      </c>
      <c r="M35" s="87">
        <f>'[1]Expo puertos CHI'!Y33</f>
        <v>2798.7190000000001</v>
      </c>
      <c r="N35" s="80">
        <f t="shared" si="0"/>
        <v>45594.575999999994</v>
      </c>
      <c r="O35" s="3">
        <f t="shared" si="1"/>
        <v>5.5774777234370932E-4</v>
      </c>
    </row>
    <row r="36" spans="1:15" ht="13.5" customHeight="1" x14ac:dyDescent="0.2">
      <c r="A36" s="34" t="s">
        <v>969</v>
      </c>
      <c r="B36" s="87">
        <f>'[1]Expo puertos CHI'!N34</f>
        <v>0</v>
      </c>
      <c r="C36" s="87">
        <f>'[1]Expo puertos CHI'!O34</f>
        <v>7626.9260000000004</v>
      </c>
      <c r="D36" s="87">
        <f>'[1]Expo puertos CHI'!P34</f>
        <v>0</v>
      </c>
      <c r="E36" s="87">
        <f>'[1]Expo puertos CHI'!Q34</f>
        <v>31.4</v>
      </c>
      <c r="F36" s="87">
        <f>'[1]Expo puertos CHI'!R34</f>
        <v>8434.0390000000007</v>
      </c>
      <c r="G36" s="87">
        <f>'[1]Expo puertos CHI'!S34</f>
        <v>0</v>
      </c>
      <c r="H36" s="87">
        <f>'[1]Expo puertos CHI'!T34</f>
        <v>0</v>
      </c>
      <c r="I36" s="87">
        <f>'[1]Expo puertos CHI'!U34</f>
        <v>0</v>
      </c>
      <c r="J36" s="87">
        <f>'[1]Expo puertos CHI'!V34</f>
        <v>11234.901</v>
      </c>
      <c r="K36" s="87">
        <f>'[1]Expo puertos CHI'!W34</f>
        <v>0</v>
      </c>
      <c r="L36" s="87">
        <f>'[1]Expo puertos CHI'!X34</f>
        <v>13125.903</v>
      </c>
      <c r="M36" s="87">
        <f>'[1]Expo puertos CHI'!Y34</f>
        <v>0</v>
      </c>
      <c r="N36" s="80">
        <f t="shared" si="0"/>
        <v>40453.169000000002</v>
      </c>
      <c r="O36" s="3">
        <f t="shared" si="1"/>
        <v>4.9485414436124169E-4</v>
      </c>
    </row>
    <row r="37" spans="1:15" ht="13.5" customHeight="1" x14ac:dyDescent="0.2">
      <c r="A37" s="34" t="s">
        <v>1113</v>
      </c>
      <c r="B37" s="87">
        <f>'[1]Expo puertos CHI'!N35</f>
        <v>871.57600000000002</v>
      </c>
      <c r="C37" s="87">
        <f>'[1]Expo puertos CHI'!O35</f>
        <v>964.76100000000008</v>
      </c>
      <c r="D37" s="87">
        <f>'[1]Expo puertos CHI'!P35</f>
        <v>482.94299999999998</v>
      </c>
      <c r="E37" s="87">
        <f>'[1]Expo puertos CHI'!Q35</f>
        <v>20433.136000000002</v>
      </c>
      <c r="F37" s="87">
        <f>'[1]Expo puertos CHI'!R35</f>
        <v>475.952</v>
      </c>
      <c r="G37" s="87">
        <f>'[1]Expo puertos CHI'!S35</f>
        <v>156.98099999999999</v>
      </c>
      <c r="H37" s="87">
        <f>'[1]Expo puertos CHI'!T35</f>
        <v>210.02200000000002</v>
      </c>
      <c r="I37" s="87">
        <f>'[1]Expo puertos CHI'!U35</f>
        <v>21.297999999999998</v>
      </c>
      <c r="J37" s="87">
        <f>'[1]Expo puertos CHI'!V35</f>
        <v>21.373999999999999</v>
      </c>
      <c r="K37" s="87">
        <f>'[1]Expo puertos CHI'!W35</f>
        <v>355.65300000000002</v>
      </c>
      <c r="L37" s="87">
        <f>'[1]Expo puertos CHI'!X35</f>
        <v>6065.0559999999996</v>
      </c>
      <c r="M37" s="87">
        <f>'[1]Expo puertos CHI'!Y35</f>
        <v>6121.5730000000003</v>
      </c>
      <c r="N37" s="80">
        <f t="shared" si="0"/>
        <v>36180.324999999997</v>
      </c>
      <c r="O37" s="3">
        <f t="shared" si="1"/>
        <v>4.4258544418576055E-4</v>
      </c>
    </row>
    <row r="38" spans="1:15" ht="13.5" customHeight="1" x14ac:dyDescent="0.2">
      <c r="A38" s="34" t="s">
        <v>407</v>
      </c>
      <c r="B38" s="87">
        <f>'[1]Expo puertos CHI'!N36</f>
        <v>28939.306</v>
      </c>
      <c r="C38" s="87">
        <f>'[1]Expo puertos CHI'!O36</f>
        <v>24308.918000000001</v>
      </c>
      <c r="D38" s="87">
        <f>'[1]Expo puertos CHI'!P36</f>
        <v>38338.377</v>
      </c>
      <c r="E38" s="87">
        <f>'[1]Expo puertos CHI'!Q36</f>
        <v>26673.512999999999</v>
      </c>
      <c r="F38" s="87">
        <f>'[1]Expo puertos CHI'!R36</f>
        <v>34691.783000000003</v>
      </c>
      <c r="G38" s="87">
        <f>'[1]Expo puertos CHI'!S36</f>
        <v>27789.399000000001</v>
      </c>
      <c r="H38" s="87">
        <f>'[1]Expo puertos CHI'!T36</f>
        <v>16187.15</v>
      </c>
      <c r="I38" s="87">
        <f>'[1]Expo puertos CHI'!U36</f>
        <v>16692.225999999999</v>
      </c>
      <c r="J38" s="87">
        <f>'[1]Expo puertos CHI'!V36</f>
        <v>32950.652000000002</v>
      </c>
      <c r="K38" s="87">
        <f>'[1]Expo puertos CHI'!W36</f>
        <v>29267.329000000002</v>
      </c>
      <c r="L38" s="87">
        <f>'[1]Expo puertos CHI'!X36</f>
        <v>90794.323000000004</v>
      </c>
      <c r="M38" s="87">
        <f>'[1]Expo puertos CHI'!Y36</f>
        <v>51645.099000000002</v>
      </c>
      <c r="N38" s="80">
        <f t="shared" si="0"/>
        <v>418278.07500000001</v>
      </c>
      <c r="O38" s="3">
        <f t="shared" si="1"/>
        <v>5.1166977526332308E-3</v>
      </c>
    </row>
    <row r="39" spans="1:15" ht="13.5" customHeight="1" x14ac:dyDescent="0.2">
      <c r="A39" s="34" t="s">
        <v>421</v>
      </c>
      <c r="B39" s="87">
        <f>'[1]Expo puertos CHI'!N37</f>
        <v>0</v>
      </c>
      <c r="C39" s="87">
        <f>'[1]Expo puertos CHI'!O37</f>
        <v>0</v>
      </c>
      <c r="D39" s="87">
        <f>'[1]Expo puertos CHI'!P37</f>
        <v>0</v>
      </c>
      <c r="E39" s="87">
        <f>'[1]Expo puertos CHI'!Q37</f>
        <v>0</v>
      </c>
      <c r="F39" s="87">
        <f>'[1]Expo puertos CHI'!R37</f>
        <v>0</v>
      </c>
      <c r="G39" s="87">
        <f>'[1]Expo puertos CHI'!S37</f>
        <v>0</v>
      </c>
      <c r="H39" s="87">
        <f>'[1]Expo puertos CHI'!T37</f>
        <v>0</v>
      </c>
      <c r="I39" s="87">
        <f>'[1]Expo puertos CHI'!U37</f>
        <v>0</v>
      </c>
      <c r="J39" s="87">
        <f>'[1]Expo puertos CHI'!V37</f>
        <v>0</v>
      </c>
      <c r="K39" s="87">
        <f>'[1]Expo puertos CHI'!W37</f>
        <v>0</v>
      </c>
      <c r="L39" s="87">
        <f>'[1]Expo puertos CHI'!X37</f>
        <v>194.59</v>
      </c>
      <c r="M39" s="87">
        <f>'[1]Expo puertos CHI'!Y37</f>
        <v>1441.6659999999999</v>
      </c>
      <c r="N39" s="80">
        <f t="shared" si="0"/>
        <v>1636.2559999999999</v>
      </c>
      <c r="O39" s="3">
        <f t="shared" si="1"/>
        <v>2.001593652245014E-5</v>
      </c>
    </row>
    <row r="40" spans="1:15" ht="13.5" customHeight="1" x14ac:dyDescent="0.2">
      <c r="A40" s="34" t="s">
        <v>1298</v>
      </c>
      <c r="B40" s="87">
        <f>'[1]Expo puertos CHI'!N38</f>
        <v>12826.62</v>
      </c>
      <c r="C40" s="87">
        <f>'[1]Expo puertos CHI'!O38</f>
        <v>3986.5929999999998</v>
      </c>
      <c r="D40" s="87">
        <f>'[1]Expo puertos CHI'!P38</f>
        <v>0</v>
      </c>
      <c r="E40" s="87">
        <f>'[1]Expo puertos CHI'!Q38</f>
        <v>12432.516</v>
      </c>
      <c r="F40" s="87">
        <f>'[1]Expo puertos CHI'!R38</f>
        <v>0</v>
      </c>
      <c r="G40" s="87">
        <f>'[1]Expo puertos CHI'!S38</f>
        <v>0</v>
      </c>
      <c r="H40" s="87">
        <f>'[1]Expo puertos CHI'!T38</f>
        <v>400</v>
      </c>
      <c r="I40" s="87">
        <f>'[1]Expo puertos CHI'!U38</f>
        <v>742</v>
      </c>
      <c r="J40" s="87">
        <f>'[1]Expo puertos CHI'!V38</f>
        <v>0</v>
      </c>
      <c r="K40" s="87">
        <f>'[1]Expo puertos CHI'!W38</f>
        <v>1440.779</v>
      </c>
      <c r="L40" s="87">
        <f>'[1]Expo puertos CHI'!X38</f>
        <v>6500</v>
      </c>
      <c r="M40" s="87">
        <f>'[1]Expo puertos CHI'!Y38</f>
        <v>0</v>
      </c>
      <c r="N40" s="80">
        <f t="shared" si="0"/>
        <v>38328.508000000002</v>
      </c>
      <c r="O40" s="3">
        <f t="shared" si="1"/>
        <v>4.6886366383269023E-4</v>
      </c>
    </row>
    <row r="41" spans="1:15" ht="13.5" customHeight="1" x14ac:dyDescent="0.15">
      <c r="A41" s="88" t="s">
        <v>16</v>
      </c>
      <c r="B41" s="85">
        <f t="shared" ref="B41:M41" si="2">SUM(B8:B40)</f>
        <v>7303240.5640000002</v>
      </c>
      <c r="C41" s="85">
        <f t="shared" si="2"/>
        <v>5182046.2089999998</v>
      </c>
      <c r="D41" s="85">
        <f t="shared" si="2"/>
        <v>6558572.8960000006</v>
      </c>
      <c r="E41" s="85">
        <f t="shared" si="2"/>
        <v>7133065.1550000012</v>
      </c>
      <c r="F41" s="85">
        <f t="shared" si="2"/>
        <v>6238939.3419999992</v>
      </c>
      <c r="G41" s="85">
        <f t="shared" si="2"/>
        <v>6312074.5220000017</v>
      </c>
      <c r="H41" s="85">
        <f t="shared" si="2"/>
        <v>7610927.7860000003</v>
      </c>
      <c r="I41" s="85">
        <f t="shared" si="2"/>
        <v>7818596.4120000005</v>
      </c>
      <c r="J41" s="85">
        <f t="shared" si="2"/>
        <v>6411984.534</v>
      </c>
      <c r="K41" s="85">
        <f t="shared" si="2"/>
        <v>6198023.0210000006</v>
      </c>
      <c r="L41" s="85">
        <f t="shared" si="2"/>
        <v>7208853.0319999978</v>
      </c>
      <c r="M41" s="85">
        <f t="shared" si="2"/>
        <v>7771337.8550000014</v>
      </c>
      <c r="N41" s="80">
        <f t="shared" si="0"/>
        <v>81747661.327999994</v>
      </c>
      <c r="O41" s="3">
        <f t="shared" si="1"/>
        <v>1</v>
      </c>
    </row>
  </sheetData>
  <pageMargins left="0.11811023622047245" right="0.11811023622047245" top="0.15748031496062992" bottom="0.15748031496062992" header="0.31496062992125984" footer="0.31496062992125984"/>
  <pageSetup paperSize="9" scale="8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Q36"/>
  <sheetViews>
    <sheetView tabSelected="1" workbookViewId="0">
      <selection activeCell="Q13" sqref="Q13"/>
    </sheetView>
  </sheetViews>
  <sheetFormatPr baseColWidth="10" defaultColWidth="11.5" defaultRowHeight="15" x14ac:dyDescent="0.2"/>
  <cols>
    <col min="1" max="1" width="4.33203125" style="24" customWidth="1"/>
    <col min="2" max="2" width="18.6640625" style="24" bestFit="1" customWidth="1"/>
    <col min="3" max="3" width="11.5" style="26" bestFit="1" customWidth="1"/>
    <col min="4" max="16384" width="11.5" style="24"/>
  </cols>
  <sheetData>
    <row r="1" spans="2:17" x14ac:dyDescent="0.2">
      <c r="E1" s="106" t="s">
        <v>1299</v>
      </c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</row>
    <row r="2" spans="2:17" x14ac:dyDescent="0.2">
      <c r="B2" s="89" t="s">
        <v>18</v>
      </c>
      <c r="C2" s="26">
        <v>282611.484</v>
      </c>
    </row>
    <row r="3" spans="2:17" x14ac:dyDescent="0.2">
      <c r="B3" s="89" t="s">
        <v>479</v>
      </c>
      <c r="C3" s="26">
        <v>1198751.331</v>
      </c>
    </row>
    <row r="4" spans="2:17" x14ac:dyDescent="0.2">
      <c r="B4" s="89" t="s">
        <v>46</v>
      </c>
      <c r="C4" s="26">
        <v>96374.58600000001</v>
      </c>
    </row>
    <row r="5" spans="2:17" x14ac:dyDescent="0.2">
      <c r="B5" s="89" t="s">
        <v>60</v>
      </c>
      <c r="C5" s="26">
        <v>4110211.5039999997</v>
      </c>
    </row>
    <row r="6" spans="2:17" x14ac:dyDescent="0.2">
      <c r="B6" s="89" t="s">
        <v>74</v>
      </c>
      <c r="C6" s="26">
        <v>731829.21199999982</v>
      </c>
    </row>
    <row r="7" spans="2:17" x14ac:dyDescent="0.2">
      <c r="B7" s="89" t="s">
        <v>778</v>
      </c>
      <c r="C7" s="26">
        <v>2037474.6439999999</v>
      </c>
    </row>
    <row r="8" spans="2:17" x14ac:dyDescent="0.2">
      <c r="B8" s="89" t="s">
        <v>102</v>
      </c>
      <c r="C8" s="26">
        <v>892542.78399999987</v>
      </c>
    </row>
    <row r="9" spans="2:17" x14ac:dyDescent="0.2">
      <c r="B9" s="89" t="s">
        <v>116</v>
      </c>
      <c r="C9" s="26">
        <v>14674486.618999999</v>
      </c>
    </row>
    <row r="10" spans="2:17" x14ac:dyDescent="0.2">
      <c r="B10" s="89" t="s">
        <v>130</v>
      </c>
      <c r="C10" s="26">
        <v>5545023.0130000012</v>
      </c>
    </row>
    <row r="11" spans="2:17" x14ac:dyDescent="0.2">
      <c r="B11" s="89" t="s">
        <v>144</v>
      </c>
      <c r="C11" s="26">
        <v>7651511.4189999988</v>
      </c>
    </row>
    <row r="12" spans="2:17" x14ac:dyDescent="0.2">
      <c r="B12" s="89" t="s">
        <v>559</v>
      </c>
      <c r="C12" s="26">
        <v>57692.972000000002</v>
      </c>
    </row>
    <row r="13" spans="2:17" x14ac:dyDescent="0.2">
      <c r="B13" s="89" t="s">
        <v>164</v>
      </c>
      <c r="C13" s="26">
        <v>2945263.6279999996</v>
      </c>
    </row>
    <row r="14" spans="2:17" x14ac:dyDescent="0.2">
      <c r="B14" s="89" t="s">
        <v>571</v>
      </c>
      <c r="C14" s="26">
        <v>1026599.5939999998</v>
      </c>
    </row>
    <row r="15" spans="2:17" x14ac:dyDescent="0.2">
      <c r="B15" s="89" t="s">
        <v>192</v>
      </c>
      <c r="C15" s="26">
        <v>700661.48399999994</v>
      </c>
    </row>
    <row r="16" spans="2:17" x14ac:dyDescent="0.2">
      <c r="B16" s="89" t="s">
        <v>206</v>
      </c>
      <c r="C16" s="26">
        <v>378611.33400000003</v>
      </c>
    </row>
    <row r="17" spans="2:3" x14ac:dyDescent="0.2">
      <c r="B17" s="89" t="s">
        <v>220</v>
      </c>
      <c r="C17" s="26">
        <v>2996643.1959999995</v>
      </c>
    </row>
    <row r="18" spans="2:3" x14ac:dyDescent="0.2">
      <c r="B18" s="89" t="s">
        <v>234</v>
      </c>
      <c r="C18" s="26">
        <v>3641523.905999999</v>
      </c>
    </row>
    <row r="19" spans="2:3" x14ac:dyDescent="0.2">
      <c r="B19" s="89" t="s">
        <v>248</v>
      </c>
      <c r="C19" s="26">
        <v>59351.275000000009</v>
      </c>
    </row>
    <row r="20" spans="2:3" x14ac:dyDescent="0.2">
      <c r="B20" s="89" t="s">
        <v>261</v>
      </c>
      <c r="C20" s="26">
        <v>6265273.0350000001</v>
      </c>
    </row>
    <row r="21" spans="2:3" x14ac:dyDescent="0.2">
      <c r="B21" s="89" t="s">
        <v>275</v>
      </c>
      <c r="C21" s="26">
        <v>15637916.636</v>
      </c>
    </row>
    <row r="22" spans="2:3" x14ac:dyDescent="0.2">
      <c r="B22" s="89" t="s">
        <v>289</v>
      </c>
      <c r="C22" s="26">
        <v>878.70299999999986</v>
      </c>
    </row>
    <row r="23" spans="2:3" x14ac:dyDescent="0.2">
      <c r="B23" s="89" t="s">
        <v>297</v>
      </c>
      <c r="C23" s="26">
        <v>2227127.0699999998</v>
      </c>
    </row>
    <row r="24" spans="2:3" x14ac:dyDescent="0.2">
      <c r="B24" s="89" t="s">
        <v>311</v>
      </c>
      <c r="C24" s="26">
        <v>175081.557</v>
      </c>
    </row>
    <row r="25" spans="2:3" x14ac:dyDescent="0.2">
      <c r="B25" s="89" t="s">
        <v>325</v>
      </c>
      <c r="C25" s="26">
        <v>3110267.0430000001</v>
      </c>
    </row>
    <row r="26" spans="2:3" x14ac:dyDescent="0.2">
      <c r="B26" s="89" t="s">
        <v>339</v>
      </c>
      <c r="C26" s="26">
        <v>4613951.2290000003</v>
      </c>
    </row>
    <row r="27" spans="2:3" x14ac:dyDescent="0.2">
      <c r="B27" s="89" t="s">
        <v>353</v>
      </c>
      <c r="C27" s="26">
        <v>65867.542000000001</v>
      </c>
    </row>
    <row r="28" spans="2:3" x14ac:dyDescent="0.2">
      <c r="B28" s="89" t="s">
        <v>366</v>
      </c>
      <c r="C28" s="26">
        <v>43663.619000000006</v>
      </c>
    </row>
    <row r="29" spans="2:3" x14ac:dyDescent="0.2">
      <c r="B29" s="89" t="s">
        <v>693</v>
      </c>
      <c r="C29" s="26">
        <v>45594.575999999994</v>
      </c>
    </row>
    <row r="30" spans="2:3" x14ac:dyDescent="0.2">
      <c r="B30" s="89" t="s">
        <v>969</v>
      </c>
      <c r="C30" s="26">
        <v>40453.169000000002</v>
      </c>
    </row>
    <row r="31" spans="2:3" x14ac:dyDescent="0.2">
      <c r="B31" s="89" t="s">
        <v>1113</v>
      </c>
      <c r="C31" s="26">
        <v>36180.324999999997</v>
      </c>
    </row>
    <row r="32" spans="2:3" x14ac:dyDescent="0.2">
      <c r="B32" s="89" t="s">
        <v>407</v>
      </c>
      <c r="C32" s="26">
        <v>418278.07500000001</v>
      </c>
    </row>
    <row r="33" spans="2:3" x14ac:dyDescent="0.2">
      <c r="B33" s="89" t="s">
        <v>421</v>
      </c>
      <c r="C33" s="26">
        <v>1636.2559999999999</v>
      </c>
    </row>
    <row r="34" spans="2:3" x14ac:dyDescent="0.2">
      <c r="B34" s="89" t="s">
        <v>1298</v>
      </c>
      <c r="C34" s="26">
        <v>38328.508000000002</v>
      </c>
    </row>
    <row r="35" spans="2:3" x14ac:dyDescent="0.2">
      <c r="C35" s="24"/>
    </row>
    <row r="36" spans="2:3" x14ac:dyDescent="0.2">
      <c r="C36" s="24"/>
    </row>
  </sheetData>
  <mergeCells count="1">
    <mergeCell ref="E1:Q1"/>
  </mergeCells>
  <pageMargins left="0.7" right="0.7" top="0.75" bottom="0.75" header="0.3" footer="0.3"/>
  <pageSetup paperSize="9" orientation="landscape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V752"/>
  <sheetViews>
    <sheetView workbookViewId="0">
      <selection activeCell="N148" sqref="N148"/>
    </sheetView>
  </sheetViews>
  <sheetFormatPr baseColWidth="10" defaultColWidth="17.83203125" defaultRowHeight="15" x14ac:dyDescent="0.2"/>
  <cols>
    <col min="1" max="1" width="27.5" style="20" bestFit="1" customWidth="1"/>
    <col min="2" max="2" width="26.6640625" style="20" bestFit="1" customWidth="1"/>
    <col min="3" max="3" width="4.6640625" style="20" bestFit="1" customWidth="1"/>
    <col min="4" max="5" width="13.6640625" style="20" bestFit="1" customWidth="1"/>
    <col min="6" max="6" width="12.6640625" style="20" bestFit="1" customWidth="1"/>
    <col min="7" max="7" width="11.1640625" style="20" bestFit="1" customWidth="1"/>
    <col min="8" max="8" width="5.33203125" style="20" customWidth="1"/>
    <col min="9" max="9" width="27.5" style="20" customWidth="1"/>
    <col min="10" max="10" width="22.5" style="20" customWidth="1"/>
    <col min="11" max="21" width="11" style="20" customWidth="1"/>
    <col min="22" max="22" width="12.5" style="20" customWidth="1"/>
    <col min="23" max="16384" width="17.83203125" style="20"/>
  </cols>
  <sheetData>
    <row r="1" spans="1:22" x14ac:dyDescent="0.2">
      <c r="A1" s="90" t="s">
        <v>1300</v>
      </c>
      <c r="B1" s="90" t="s">
        <v>1301</v>
      </c>
      <c r="C1" s="90" t="s">
        <v>1302</v>
      </c>
      <c r="D1" s="90" t="s">
        <v>1303</v>
      </c>
      <c r="E1" s="90" t="s">
        <v>1304</v>
      </c>
      <c r="F1" s="90" t="s">
        <v>1305</v>
      </c>
      <c r="G1" s="90" t="s">
        <v>1306</v>
      </c>
      <c r="I1" s="20" t="s">
        <v>1301</v>
      </c>
      <c r="J1" s="20" t="s">
        <v>1307</v>
      </c>
    </row>
    <row r="2" spans="1:22" ht="16" x14ac:dyDescent="0.2">
      <c r="A2" s="91" t="s">
        <v>1308</v>
      </c>
      <c r="B2" s="91" t="s">
        <v>1309</v>
      </c>
      <c r="C2" s="92">
        <v>1</v>
      </c>
      <c r="D2" s="92">
        <v>99840</v>
      </c>
      <c r="E2" s="92">
        <v>73738</v>
      </c>
      <c r="F2" s="92">
        <v>12662</v>
      </c>
      <c r="G2" s="92">
        <v>0</v>
      </c>
    </row>
    <row r="3" spans="1:22" ht="16" x14ac:dyDescent="0.2">
      <c r="A3" s="91" t="s">
        <v>1308</v>
      </c>
      <c r="B3" s="91" t="s">
        <v>1310</v>
      </c>
      <c r="C3" s="92">
        <v>1</v>
      </c>
      <c r="D3" s="92">
        <v>90707255</v>
      </c>
      <c r="E3" s="92">
        <v>538345543</v>
      </c>
      <c r="F3" s="92">
        <v>3858594</v>
      </c>
      <c r="G3" s="92">
        <v>191412.9</v>
      </c>
      <c r="I3" s="20" t="s">
        <v>1311</v>
      </c>
      <c r="J3" s="20" t="s">
        <v>1312</v>
      </c>
    </row>
    <row r="4" spans="1:22" ht="16" x14ac:dyDescent="0.2">
      <c r="A4" s="91" t="s">
        <v>1308</v>
      </c>
      <c r="B4" s="91" t="s">
        <v>1310</v>
      </c>
      <c r="C4" s="92">
        <v>2</v>
      </c>
      <c r="D4" s="92">
        <v>40786912</v>
      </c>
      <c r="E4" s="92">
        <v>230265693</v>
      </c>
      <c r="F4" s="92">
        <v>1292118</v>
      </c>
      <c r="G4" s="92">
        <v>93927.9</v>
      </c>
      <c r="I4" s="93" t="s">
        <v>1313</v>
      </c>
      <c r="J4" s="93">
        <v>1</v>
      </c>
      <c r="K4" s="93">
        <v>2</v>
      </c>
      <c r="L4" s="93">
        <v>3</v>
      </c>
      <c r="M4" s="93">
        <v>4</v>
      </c>
      <c r="N4" s="93">
        <v>5</v>
      </c>
      <c r="O4" s="93">
        <v>6</v>
      </c>
      <c r="P4" s="93">
        <v>7</v>
      </c>
      <c r="Q4" s="93">
        <v>8</v>
      </c>
      <c r="R4" s="93">
        <v>9</v>
      </c>
      <c r="S4" s="93">
        <v>10</v>
      </c>
      <c r="T4" s="93">
        <v>11</v>
      </c>
      <c r="U4" s="93">
        <v>12</v>
      </c>
      <c r="V4" s="93" t="s">
        <v>1314</v>
      </c>
    </row>
    <row r="5" spans="1:22" ht="16" x14ac:dyDescent="0.2">
      <c r="A5" s="91" t="s">
        <v>1308</v>
      </c>
      <c r="B5" s="91" t="s">
        <v>1310</v>
      </c>
      <c r="C5" s="92">
        <v>3</v>
      </c>
      <c r="D5" s="92">
        <v>88962158</v>
      </c>
      <c r="E5" s="92">
        <v>510721704</v>
      </c>
      <c r="F5" s="92">
        <v>3963625.4</v>
      </c>
      <c r="G5" s="92">
        <v>198328.6</v>
      </c>
      <c r="I5" s="94" t="s">
        <v>1308</v>
      </c>
      <c r="J5" s="93">
        <v>655310212</v>
      </c>
      <c r="K5" s="93">
        <v>273343012</v>
      </c>
      <c r="L5" s="93">
        <v>608822017</v>
      </c>
      <c r="M5" s="93">
        <v>389421195</v>
      </c>
      <c r="N5" s="93">
        <v>325539913</v>
      </c>
      <c r="O5" s="93">
        <v>386302148</v>
      </c>
      <c r="P5" s="93">
        <v>116446636</v>
      </c>
      <c r="Q5" s="93">
        <v>264612540</v>
      </c>
      <c r="R5" s="93">
        <v>222658347</v>
      </c>
      <c r="S5" s="93">
        <v>22805192</v>
      </c>
      <c r="T5" s="93">
        <v>324448582</v>
      </c>
      <c r="U5" s="93">
        <v>430508091</v>
      </c>
      <c r="V5" s="93">
        <v>4020217885</v>
      </c>
    </row>
    <row r="6" spans="1:22" ht="16" x14ac:dyDescent="0.2">
      <c r="A6" s="91" t="s">
        <v>1308</v>
      </c>
      <c r="B6" s="91" t="s">
        <v>1310</v>
      </c>
      <c r="C6" s="92">
        <v>4</v>
      </c>
      <c r="D6" s="92">
        <v>65484798</v>
      </c>
      <c r="E6" s="92">
        <v>341080859</v>
      </c>
      <c r="F6" s="92">
        <v>2852670.8</v>
      </c>
      <c r="G6" s="92">
        <v>179047.8</v>
      </c>
      <c r="I6" s="94" t="s">
        <v>1315</v>
      </c>
      <c r="J6" s="93">
        <v>19428653</v>
      </c>
      <c r="K6" s="93">
        <v>13933238</v>
      </c>
      <c r="L6" s="93">
        <v>20246467</v>
      </c>
      <c r="M6" s="93">
        <v>18809976</v>
      </c>
      <c r="N6" s="93">
        <v>18827801</v>
      </c>
      <c r="O6" s="93">
        <v>19908033</v>
      </c>
      <c r="P6" s="93">
        <v>27605539</v>
      </c>
      <c r="Q6" s="93">
        <v>20670482</v>
      </c>
      <c r="R6" s="93">
        <v>15595986</v>
      </c>
      <c r="S6" s="93">
        <v>22422097</v>
      </c>
      <c r="T6" s="93">
        <v>22584798</v>
      </c>
      <c r="U6" s="93">
        <v>17787162</v>
      </c>
      <c r="V6" s="93">
        <v>237820232</v>
      </c>
    </row>
    <row r="7" spans="1:22" ht="16" x14ac:dyDescent="0.2">
      <c r="A7" s="91" t="s">
        <v>1308</v>
      </c>
      <c r="B7" s="91" t="s">
        <v>1310</v>
      </c>
      <c r="C7" s="92">
        <v>5</v>
      </c>
      <c r="D7" s="92">
        <v>54614423</v>
      </c>
      <c r="E7" s="92">
        <v>269386047</v>
      </c>
      <c r="F7" s="92">
        <v>2148420.5</v>
      </c>
      <c r="G7" s="92">
        <v>73006.2</v>
      </c>
      <c r="I7" s="94" t="s">
        <v>1316</v>
      </c>
      <c r="J7" s="93">
        <v>42939149</v>
      </c>
      <c r="K7" s="93">
        <v>31234437</v>
      </c>
      <c r="L7" s="93">
        <v>28870590</v>
      </c>
      <c r="M7" s="93">
        <v>28184274</v>
      </c>
      <c r="N7" s="93">
        <v>31248996</v>
      </c>
      <c r="O7" s="93">
        <v>7343485</v>
      </c>
      <c r="P7" s="93">
        <v>27842338</v>
      </c>
      <c r="Q7" s="93">
        <v>7536503</v>
      </c>
      <c r="R7" s="93">
        <v>17552403</v>
      </c>
      <c r="S7" s="93">
        <v>26026985</v>
      </c>
      <c r="T7" s="93">
        <v>17437792</v>
      </c>
      <c r="U7" s="93">
        <v>15771591</v>
      </c>
      <c r="V7" s="93">
        <v>281988543</v>
      </c>
    </row>
    <row r="8" spans="1:22" ht="16" x14ac:dyDescent="0.2">
      <c r="A8" s="91" t="s">
        <v>1308</v>
      </c>
      <c r="B8" s="91" t="s">
        <v>1310</v>
      </c>
      <c r="C8" s="92">
        <v>6</v>
      </c>
      <c r="D8" s="92">
        <v>55892046</v>
      </c>
      <c r="E8" s="92">
        <v>286012909</v>
      </c>
      <c r="F8" s="92">
        <v>2836754.4</v>
      </c>
      <c r="G8" s="92">
        <v>222222.8</v>
      </c>
      <c r="I8" s="94" t="s">
        <v>1317</v>
      </c>
      <c r="J8" s="93">
        <v>9179265</v>
      </c>
      <c r="K8" s="93">
        <v>11056600</v>
      </c>
      <c r="L8" s="93">
        <v>7678366</v>
      </c>
      <c r="M8" s="93">
        <v>4526672</v>
      </c>
      <c r="N8" s="93">
        <v>8238354</v>
      </c>
      <c r="O8" s="93">
        <v>11388869</v>
      </c>
      <c r="P8" s="93">
        <v>7006821</v>
      </c>
      <c r="Q8" s="93">
        <v>2661750</v>
      </c>
      <c r="R8" s="93"/>
      <c r="S8" s="93"/>
      <c r="T8" s="93">
        <v>6610922</v>
      </c>
      <c r="U8" s="93">
        <v>2739161</v>
      </c>
      <c r="V8" s="93">
        <v>71086780</v>
      </c>
    </row>
    <row r="9" spans="1:22" ht="16" x14ac:dyDescent="0.2">
      <c r="A9" s="91" t="s">
        <v>1308</v>
      </c>
      <c r="B9" s="91" t="s">
        <v>1310</v>
      </c>
      <c r="C9" s="92">
        <v>7</v>
      </c>
      <c r="D9" s="92">
        <v>11483055</v>
      </c>
      <c r="E9" s="92">
        <v>34462734</v>
      </c>
      <c r="F9" s="92">
        <v>419485</v>
      </c>
      <c r="G9" s="92">
        <v>13119</v>
      </c>
      <c r="I9" s="94" t="s">
        <v>1318</v>
      </c>
      <c r="J9" s="93">
        <v>223456571</v>
      </c>
      <c r="K9" s="93">
        <v>72848822</v>
      </c>
      <c r="L9" s="93">
        <v>181536480</v>
      </c>
      <c r="M9" s="93">
        <v>219331147</v>
      </c>
      <c r="N9" s="93">
        <v>110249926</v>
      </c>
      <c r="O9" s="93">
        <v>152121573</v>
      </c>
      <c r="P9" s="93">
        <v>205712528</v>
      </c>
      <c r="Q9" s="93">
        <v>187174395</v>
      </c>
      <c r="R9" s="93">
        <v>120529762</v>
      </c>
      <c r="S9" s="93">
        <v>120747782</v>
      </c>
      <c r="T9" s="93">
        <v>172784893</v>
      </c>
      <c r="U9" s="93">
        <v>112343144</v>
      </c>
      <c r="V9" s="93">
        <v>1878837023</v>
      </c>
    </row>
    <row r="10" spans="1:22" ht="16" x14ac:dyDescent="0.2">
      <c r="A10" s="91" t="s">
        <v>1308</v>
      </c>
      <c r="B10" s="91" t="s">
        <v>1310</v>
      </c>
      <c r="C10" s="92">
        <v>8</v>
      </c>
      <c r="D10" s="92">
        <v>24632493</v>
      </c>
      <c r="E10" s="92">
        <v>145188154</v>
      </c>
      <c r="F10" s="92">
        <v>664280</v>
      </c>
      <c r="G10" s="92">
        <v>58731</v>
      </c>
      <c r="I10" s="94" t="s">
        <v>1319</v>
      </c>
      <c r="J10" s="93">
        <v>409075784</v>
      </c>
      <c r="K10" s="93">
        <v>343841171</v>
      </c>
      <c r="L10" s="93">
        <v>398808106</v>
      </c>
      <c r="M10" s="93">
        <v>615505148</v>
      </c>
      <c r="N10" s="93">
        <v>302598318</v>
      </c>
      <c r="O10" s="93">
        <v>390353543</v>
      </c>
      <c r="P10" s="93">
        <v>502641995</v>
      </c>
      <c r="Q10" s="93">
        <v>574828159</v>
      </c>
      <c r="R10" s="93">
        <v>220646901</v>
      </c>
      <c r="S10" s="93">
        <v>639971342</v>
      </c>
      <c r="T10" s="93">
        <v>122803476</v>
      </c>
      <c r="U10" s="93">
        <v>646630811</v>
      </c>
      <c r="V10" s="93">
        <v>5167704754</v>
      </c>
    </row>
    <row r="11" spans="1:22" ht="16" x14ac:dyDescent="0.2">
      <c r="A11" s="91" t="s">
        <v>1308</v>
      </c>
      <c r="B11" s="91" t="s">
        <v>1310</v>
      </c>
      <c r="C11" s="92">
        <v>9</v>
      </c>
      <c r="D11" s="92">
        <v>18745764</v>
      </c>
      <c r="E11" s="92">
        <v>92948063</v>
      </c>
      <c r="F11" s="92">
        <v>593605</v>
      </c>
      <c r="G11" s="92">
        <v>26593</v>
      </c>
      <c r="I11" s="95" t="s">
        <v>1320</v>
      </c>
      <c r="J11" s="93"/>
      <c r="K11" s="93"/>
      <c r="L11" s="93"/>
      <c r="M11" s="93"/>
      <c r="N11" s="93"/>
      <c r="O11" s="93">
        <v>3358039</v>
      </c>
      <c r="P11" s="93">
        <v>4330620</v>
      </c>
      <c r="Q11" s="93">
        <v>51748</v>
      </c>
      <c r="R11" s="93">
        <v>5410334</v>
      </c>
      <c r="S11" s="93"/>
      <c r="T11" s="93">
        <v>7661762</v>
      </c>
      <c r="U11" s="93"/>
      <c r="V11" s="93">
        <v>20812503</v>
      </c>
    </row>
    <row r="12" spans="1:22" ht="16" x14ac:dyDescent="0.2">
      <c r="A12" s="91" t="s">
        <v>1308</v>
      </c>
      <c r="B12" s="91" t="s">
        <v>1310</v>
      </c>
      <c r="C12" s="92">
        <v>10</v>
      </c>
      <c r="D12" s="92">
        <v>2642980</v>
      </c>
      <c r="E12" s="92">
        <v>7385594</v>
      </c>
      <c r="F12" s="92">
        <v>96981</v>
      </c>
      <c r="G12" s="92">
        <v>2282</v>
      </c>
      <c r="I12" s="94" t="s">
        <v>1321</v>
      </c>
      <c r="J12" s="93"/>
      <c r="K12" s="93">
        <v>229</v>
      </c>
      <c r="L12" s="93"/>
      <c r="M12" s="93">
        <v>4827808</v>
      </c>
      <c r="N12" s="93"/>
      <c r="O12" s="93">
        <v>16684707</v>
      </c>
      <c r="P12" s="93"/>
      <c r="Q12" s="93"/>
      <c r="R12" s="93"/>
      <c r="S12" s="93"/>
      <c r="T12" s="93"/>
      <c r="U12" s="93"/>
      <c r="V12" s="93">
        <v>21512744</v>
      </c>
    </row>
    <row r="13" spans="1:22" ht="16" x14ac:dyDescent="0.2">
      <c r="A13" s="91" t="s">
        <v>1308</v>
      </c>
      <c r="B13" s="91" t="s">
        <v>1310</v>
      </c>
      <c r="C13" s="92">
        <v>11</v>
      </c>
      <c r="D13" s="92">
        <v>39184211</v>
      </c>
      <c r="E13" s="92">
        <v>262393231</v>
      </c>
      <c r="F13" s="92">
        <v>1109370.2</v>
      </c>
      <c r="G13" s="92">
        <v>88200.4</v>
      </c>
      <c r="I13" s="94" t="s">
        <v>707</v>
      </c>
      <c r="J13" s="93">
        <v>3511658</v>
      </c>
      <c r="K13" s="93">
        <v>450000</v>
      </c>
      <c r="L13" s="93">
        <v>66000</v>
      </c>
      <c r="M13" s="93"/>
      <c r="N13" s="93">
        <v>16500000</v>
      </c>
      <c r="O13" s="93">
        <v>2500000</v>
      </c>
      <c r="P13" s="93"/>
      <c r="Q13" s="93">
        <v>12697649</v>
      </c>
      <c r="R13" s="93"/>
      <c r="S13" s="93">
        <v>8500000</v>
      </c>
      <c r="T13" s="93">
        <v>545000</v>
      </c>
      <c r="U13" s="93"/>
      <c r="V13" s="93">
        <v>44770307</v>
      </c>
    </row>
    <row r="14" spans="1:22" ht="16" x14ac:dyDescent="0.2">
      <c r="A14" s="91" t="s">
        <v>1308</v>
      </c>
      <c r="B14" s="91" t="s">
        <v>1310</v>
      </c>
      <c r="C14" s="92">
        <v>12</v>
      </c>
      <c r="D14" s="92">
        <v>35538103</v>
      </c>
      <c r="E14" s="92">
        <v>229217196</v>
      </c>
      <c r="F14" s="92">
        <v>1527289.2</v>
      </c>
      <c r="G14" s="92">
        <v>79310.2</v>
      </c>
      <c r="I14" s="94" t="s">
        <v>1322</v>
      </c>
      <c r="J14" s="93">
        <v>56761023</v>
      </c>
      <c r="K14" s="93">
        <v>78171488</v>
      </c>
      <c r="L14" s="93">
        <v>88026141</v>
      </c>
      <c r="M14" s="93">
        <v>30265195</v>
      </c>
      <c r="N14" s="93">
        <v>48342500</v>
      </c>
      <c r="O14" s="93">
        <v>37343016</v>
      </c>
      <c r="P14" s="93">
        <v>58779013</v>
      </c>
      <c r="Q14" s="93">
        <v>19848542</v>
      </c>
      <c r="R14" s="93">
        <v>31061665</v>
      </c>
      <c r="S14" s="93">
        <v>53363761</v>
      </c>
      <c r="T14" s="93">
        <v>43217607</v>
      </c>
      <c r="U14" s="93">
        <v>32979133</v>
      </c>
      <c r="V14" s="93">
        <v>578159084</v>
      </c>
    </row>
    <row r="15" spans="1:22" ht="16" x14ac:dyDescent="0.2">
      <c r="A15" s="91" t="s">
        <v>1308</v>
      </c>
      <c r="B15" s="91" t="s">
        <v>1323</v>
      </c>
      <c r="C15" s="92">
        <v>1</v>
      </c>
      <c r="D15" s="92">
        <v>5210</v>
      </c>
      <c r="E15" s="92">
        <v>12071</v>
      </c>
      <c r="F15" s="92">
        <v>0</v>
      </c>
      <c r="G15" s="92">
        <v>0</v>
      </c>
      <c r="I15" s="94" t="s">
        <v>1324</v>
      </c>
      <c r="J15" s="93">
        <v>403379209</v>
      </c>
      <c r="K15" s="93">
        <v>303496394</v>
      </c>
      <c r="L15" s="93">
        <v>302164472</v>
      </c>
      <c r="M15" s="93">
        <v>327461433</v>
      </c>
      <c r="N15" s="93">
        <v>309535393</v>
      </c>
      <c r="O15" s="93">
        <v>329273983</v>
      </c>
      <c r="P15" s="93">
        <v>301394132</v>
      </c>
      <c r="Q15" s="93">
        <v>295658619</v>
      </c>
      <c r="R15" s="93">
        <v>288445081</v>
      </c>
      <c r="S15" s="93">
        <v>283029638</v>
      </c>
      <c r="T15" s="93">
        <v>278977668</v>
      </c>
      <c r="U15" s="93">
        <v>308869546</v>
      </c>
      <c r="V15" s="93">
        <v>3731685568</v>
      </c>
    </row>
    <row r="16" spans="1:22" ht="16" x14ac:dyDescent="0.2">
      <c r="A16" s="91" t="s">
        <v>1308</v>
      </c>
      <c r="B16" s="91" t="s">
        <v>1323</v>
      </c>
      <c r="C16" s="92">
        <v>2</v>
      </c>
      <c r="D16" s="92">
        <v>34379</v>
      </c>
      <c r="E16" s="92">
        <v>46729</v>
      </c>
      <c r="F16" s="92">
        <v>0</v>
      </c>
      <c r="G16" s="92">
        <v>0</v>
      </c>
      <c r="I16" s="94" t="s">
        <v>1325</v>
      </c>
      <c r="J16" s="93">
        <v>6958454</v>
      </c>
      <c r="K16" s="93">
        <v>7573871</v>
      </c>
      <c r="L16" s="93">
        <v>8015602</v>
      </c>
      <c r="M16" s="93">
        <v>3551556</v>
      </c>
      <c r="N16" s="93">
        <v>5508676</v>
      </c>
      <c r="O16" s="93">
        <v>7240663</v>
      </c>
      <c r="P16" s="93">
        <v>3154084</v>
      </c>
      <c r="Q16" s="93">
        <v>8290924</v>
      </c>
      <c r="R16" s="93">
        <v>3146132</v>
      </c>
      <c r="S16" s="93">
        <v>6112752</v>
      </c>
      <c r="T16" s="93">
        <v>3220711</v>
      </c>
      <c r="U16" s="93">
        <v>6611976</v>
      </c>
      <c r="V16" s="93">
        <v>69385401</v>
      </c>
    </row>
    <row r="17" spans="1:22" ht="16" x14ac:dyDescent="0.2">
      <c r="A17" s="91" t="s">
        <v>1308</v>
      </c>
      <c r="B17" s="91" t="s">
        <v>1323</v>
      </c>
      <c r="C17" s="92">
        <v>3</v>
      </c>
      <c r="D17" s="92">
        <v>106471</v>
      </c>
      <c r="E17" s="92">
        <v>79573</v>
      </c>
      <c r="F17" s="92">
        <v>0</v>
      </c>
      <c r="G17" s="92">
        <v>0</v>
      </c>
      <c r="I17" s="95" t="s">
        <v>1326</v>
      </c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>
        <v>11870850</v>
      </c>
      <c r="V17" s="93">
        <v>11870850</v>
      </c>
    </row>
    <row r="18" spans="1:22" ht="16" x14ac:dyDescent="0.2">
      <c r="A18" s="91" t="s">
        <v>1308</v>
      </c>
      <c r="B18" s="91" t="s">
        <v>1323</v>
      </c>
      <c r="C18" s="92">
        <v>4</v>
      </c>
      <c r="D18" s="92">
        <v>48534</v>
      </c>
      <c r="E18" s="92">
        <v>40536</v>
      </c>
      <c r="F18" s="92">
        <v>0</v>
      </c>
      <c r="G18" s="92">
        <v>0</v>
      </c>
      <c r="I18" s="94" t="s">
        <v>1327</v>
      </c>
      <c r="J18" s="93">
        <v>16297527</v>
      </c>
      <c r="K18" s="93">
        <v>6686114</v>
      </c>
      <c r="L18" s="93">
        <v>8817534</v>
      </c>
      <c r="M18" s="93">
        <v>7747739</v>
      </c>
      <c r="N18" s="93">
        <v>27184422</v>
      </c>
      <c r="O18" s="93">
        <v>26265636</v>
      </c>
      <c r="P18" s="93">
        <v>21565395</v>
      </c>
      <c r="Q18" s="93">
        <v>33124955</v>
      </c>
      <c r="R18" s="93">
        <v>17758176</v>
      </c>
      <c r="S18" s="93">
        <v>30822293</v>
      </c>
      <c r="T18" s="93">
        <v>14205482</v>
      </c>
      <c r="U18" s="93">
        <v>34255389</v>
      </c>
      <c r="V18" s="93">
        <v>244730662</v>
      </c>
    </row>
    <row r="19" spans="1:22" ht="16" x14ac:dyDescent="0.2">
      <c r="A19" s="91" t="s">
        <v>1308</v>
      </c>
      <c r="B19" s="91" t="s">
        <v>1328</v>
      </c>
      <c r="C19" s="92">
        <v>1</v>
      </c>
      <c r="D19" s="92">
        <v>89074800</v>
      </c>
      <c r="E19" s="92">
        <v>116878860</v>
      </c>
      <c r="F19" s="92">
        <v>2543232</v>
      </c>
      <c r="G19" s="92">
        <v>10271</v>
      </c>
      <c r="I19" s="94" t="s">
        <v>1329</v>
      </c>
      <c r="J19" s="93">
        <v>16557010</v>
      </c>
      <c r="K19" s="93">
        <v>30712862</v>
      </c>
      <c r="L19" s="93">
        <v>44311565</v>
      </c>
      <c r="M19" s="93">
        <v>52662961</v>
      </c>
      <c r="N19" s="93">
        <v>37274555</v>
      </c>
      <c r="O19" s="93">
        <v>33265494</v>
      </c>
      <c r="P19" s="93">
        <v>71166570</v>
      </c>
      <c r="Q19" s="93">
        <v>60695064</v>
      </c>
      <c r="R19" s="93">
        <v>55744289</v>
      </c>
      <c r="S19" s="93">
        <v>79553319</v>
      </c>
      <c r="T19" s="93">
        <v>38060240</v>
      </c>
      <c r="U19" s="93">
        <v>63235810</v>
      </c>
      <c r="V19" s="93">
        <v>583239739</v>
      </c>
    </row>
    <row r="20" spans="1:22" ht="16" x14ac:dyDescent="0.2">
      <c r="A20" s="91" t="s">
        <v>1308</v>
      </c>
      <c r="B20" s="91" t="s">
        <v>1328</v>
      </c>
      <c r="C20" s="92">
        <v>2</v>
      </c>
      <c r="D20" s="92">
        <v>33062210</v>
      </c>
      <c r="E20" s="92">
        <v>43030590</v>
      </c>
      <c r="F20" s="92">
        <v>917022</v>
      </c>
      <c r="G20" s="92">
        <v>4032</v>
      </c>
      <c r="I20" s="94" t="s">
        <v>1330</v>
      </c>
      <c r="J20" s="93">
        <v>78418126</v>
      </c>
      <c r="K20" s="93">
        <v>61751567</v>
      </c>
      <c r="L20" s="93">
        <v>64421219</v>
      </c>
      <c r="M20" s="93">
        <v>80646721</v>
      </c>
      <c r="N20" s="93">
        <v>37881853</v>
      </c>
      <c r="O20" s="93">
        <v>105853718</v>
      </c>
      <c r="P20" s="93">
        <v>77098004</v>
      </c>
      <c r="Q20" s="93">
        <v>57238744</v>
      </c>
      <c r="R20" s="93">
        <v>50250298</v>
      </c>
      <c r="S20" s="93">
        <v>81039613</v>
      </c>
      <c r="T20" s="93">
        <v>68982556</v>
      </c>
      <c r="U20" s="93">
        <v>56297831</v>
      </c>
      <c r="V20" s="93">
        <v>819880250</v>
      </c>
    </row>
    <row r="21" spans="1:22" ht="16" x14ac:dyDescent="0.2">
      <c r="A21" s="91" t="s">
        <v>1308</v>
      </c>
      <c r="B21" s="91" t="s">
        <v>1328</v>
      </c>
      <c r="C21" s="92">
        <v>3</v>
      </c>
      <c r="D21" s="92">
        <v>77446030</v>
      </c>
      <c r="E21" s="92">
        <v>98020740</v>
      </c>
      <c r="F21" s="92">
        <v>2510637</v>
      </c>
      <c r="G21" s="92">
        <v>11950</v>
      </c>
      <c r="I21" s="94" t="s">
        <v>1331</v>
      </c>
      <c r="J21" s="93">
        <v>274108141</v>
      </c>
      <c r="K21" s="93">
        <v>159059200</v>
      </c>
      <c r="L21" s="93">
        <v>209547198</v>
      </c>
      <c r="M21" s="93">
        <v>204385352</v>
      </c>
      <c r="N21" s="93">
        <v>254154731</v>
      </c>
      <c r="O21" s="93">
        <v>226336826</v>
      </c>
      <c r="P21" s="93">
        <v>203921024</v>
      </c>
      <c r="Q21" s="93">
        <v>184156863</v>
      </c>
      <c r="R21" s="93">
        <v>218727172</v>
      </c>
      <c r="S21" s="93">
        <v>201946132</v>
      </c>
      <c r="T21" s="93">
        <v>241895188</v>
      </c>
      <c r="U21" s="93">
        <v>302539298</v>
      </c>
      <c r="V21" s="93">
        <v>2680777125</v>
      </c>
    </row>
    <row r="22" spans="1:22" ht="16" x14ac:dyDescent="0.2">
      <c r="A22" s="91" t="s">
        <v>1308</v>
      </c>
      <c r="B22" s="91" t="s">
        <v>1328</v>
      </c>
      <c r="C22" s="92">
        <v>4</v>
      </c>
      <c r="D22" s="92">
        <v>45041130</v>
      </c>
      <c r="E22" s="92">
        <v>48299800</v>
      </c>
      <c r="F22" s="92">
        <v>963805</v>
      </c>
      <c r="G22" s="92">
        <v>3237</v>
      </c>
      <c r="I22" s="95" t="s">
        <v>1332</v>
      </c>
      <c r="J22" s="93">
        <v>190793305</v>
      </c>
      <c r="K22" s="93">
        <v>159199044</v>
      </c>
      <c r="L22" s="93">
        <v>155211182</v>
      </c>
      <c r="M22" s="93">
        <v>166681963</v>
      </c>
      <c r="N22" s="93">
        <v>72056441</v>
      </c>
      <c r="O22" s="93">
        <v>276195264</v>
      </c>
      <c r="P22" s="93">
        <v>144595590</v>
      </c>
      <c r="Q22" s="93">
        <v>146943873</v>
      </c>
      <c r="R22" s="93">
        <v>205053775</v>
      </c>
      <c r="S22" s="93">
        <v>209747983</v>
      </c>
      <c r="T22" s="93">
        <v>190059146</v>
      </c>
      <c r="U22" s="93">
        <v>224178200</v>
      </c>
      <c r="V22" s="93">
        <v>2140715766</v>
      </c>
    </row>
    <row r="23" spans="1:22" ht="16" x14ac:dyDescent="0.2">
      <c r="A23" s="91" t="s">
        <v>1308</v>
      </c>
      <c r="B23" s="91" t="s">
        <v>1328</v>
      </c>
      <c r="C23" s="92">
        <v>5</v>
      </c>
      <c r="D23" s="92">
        <v>55936090</v>
      </c>
      <c r="E23" s="92">
        <v>56153866</v>
      </c>
      <c r="F23" s="92">
        <v>2095714</v>
      </c>
      <c r="G23" s="92">
        <v>8847</v>
      </c>
      <c r="I23" s="94" t="s">
        <v>1333</v>
      </c>
      <c r="J23" s="93">
        <v>105009</v>
      </c>
      <c r="K23" s="93">
        <v>81078</v>
      </c>
      <c r="L23" s="93">
        <v>110171</v>
      </c>
      <c r="M23" s="93">
        <v>13096</v>
      </c>
      <c r="N23" s="93">
        <v>44037</v>
      </c>
      <c r="O23" s="93">
        <v>84271</v>
      </c>
      <c r="P23" s="93">
        <v>137594</v>
      </c>
      <c r="Q23" s="93">
        <v>36950</v>
      </c>
      <c r="R23" s="93">
        <v>64772550</v>
      </c>
      <c r="S23" s="93">
        <v>32421</v>
      </c>
      <c r="T23" s="93">
        <v>126568330</v>
      </c>
      <c r="U23" s="93">
        <v>30538848</v>
      </c>
      <c r="V23" s="93">
        <v>222524355</v>
      </c>
    </row>
    <row r="24" spans="1:22" ht="16" x14ac:dyDescent="0.2">
      <c r="A24" s="91" t="s">
        <v>1308</v>
      </c>
      <c r="B24" s="91" t="s">
        <v>1328</v>
      </c>
      <c r="C24" s="92">
        <v>6</v>
      </c>
      <c r="D24" s="92">
        <v>89538780</v>
      </c>
      <c r="E24" s="92">
        <v>100289239</v>
      </c>
      <c r="F24" s="92">
        <v>2067975</v>
      </c>
      <c r="G24" s="92">
        <v>12446</v>
      </c>
      <c r="I24" s="94" t="s">
        <v>1334</v>
      </c>
      <c r="J24" s="93">
        <v>102303310</v>
      </c>
      <c r="K24" s="93">
        <v>194743500</v>
      </c>
      <c r="L24" s="93"/>
      <c r="M24" s="93">
        <v>105939594</v>
      </c>
      <c r="N24" s="93">
        <v>67401105</v>
      </c>
      <c r="O24" s="93">
        <v>93107284</v>
      </c>
      <c r="P24" s="93">
        <v>41820171</v>
      </c>
      <c r="Q24" s="93">
        <v>58960649</v>
      </c>
      <c r="R24" s="93">
        <v>92775171</v>
      </c>
      <c r="S24" s="93">
        <v>92499948</v>
      </c>
      <c r="T24" s="93">
        <v>88737243</v>
      </c>
      <c r="U24" s="93">
        <v>125986893</v>
      </c>
      <c r="V24" s="93">
        <v>1064274868</v>
      </c>
    </row>
    <row r="25" spans="1:22" ht="16" x14ac:dyDescent="0.2">
      <c r="A25" s="91" t="s">
        <v>1308</v>
      </c>
      <c r="B25" s="91" t="s">
        <v>1328</v>
      </c>
      <c r="C25" s="92">
        <v>7</v>
      </c>
      <c r="D25" s="92">
        <v>66253860</v>
      </c>
      <c r="E25" s="92">
        <v>81983902</v>
      </c>
      <c r="F25" s="92">
        <v>2230574</v>
      </c>
      <c r="G25" s="92">
        <v>10899</v>
      </c>
      <c r="I25" s="94" t="s">
        <v>1335</v>
      </c>
      <c r="J25" s="93">
        <v>642</v>
      </c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>
        <v>642</v>
      </c>
    </row>
    <row r="26" spans="1:22" ht="16" x14ac:dyDescent="0.2">
      <c r="A26" s="91" t="s">
        <v>1308</v>
      </c>
      <c r="B26" s="91" t="s">
        <v>1328</v>
      </c>
      <c r="C26" s="92">
        <v>8</v>
      </c>
      <c r="D26" s="92">
        <v>90269010</v>
      </c>
      <c r="E26" s="92">
        <v>119424386</v>
      </c>
      <c r="F26" s="92">
        <v>2366056</v>
      </c>
      <c r="G26" s="92">
        <v>15005</v>
      </c>
      <c r="I26" s="94" t="s">
        <v>1336</v>
      </c>
      <c r="J26" s="93">
        <v>427400296</v>
      </c>
      <c r="K26" s="93">
        <v>144387630</v>
      </c>
      <c r="L26" s="93">
        <v>217031506</v>
      </c>
      <c r="M26" s="93">
        <v>93353767</v>
      </c>
      <c r="N26" s="93">
        <v>176509390</v>
      </c>
      <c r="O26" s="93">
        <v>243955759</v>
      </c>
      <c r="P26" s="93">
        <v>251802811</v>
      </c>
      <c r="Q26" s="93">
        <v>247429299</v>
      </c>
      <c r="R26" s="93">
        <v>279931850</v>
      </c>
      <c r="S26" s="93">
        <v>264438028</v>
      </c>
      <c r="T26" s="93">
        <v>21062259</v>
      </c>
      <c r="U26" s="93">
        <v>205592009</v>
      </c>
      <c r="V26" s="93">
        <v>2572894604</v>
      </c>
    </row>
    <row r="27" spans="1:22" ht="16" x14ac:dyDescent="0.2">
      <c r="A27" s="91" t="s">
        <v>1308</v>
      </c>
      <c r="B27" s="91" t="s">
        <v>1328</v>
      </c>
      <c r="C27" s="92">
        <v>9</v>
      </c>
      <c r="D27" s="92">
        <v>89935330</v>
      </c>
      <c r="E27" s="92">
        <v>129710284</v>
      </c>
      <c r="F27" s="92">
        <v>2791886</v>
      </c>
      <c r="G27" s="92">
        <v>15331</v>
      </c>
      <c r="I27" s="95" t="s">
        <v>1337</v>
      </c>
      <c r="J27" s="93">
        <v>8465184</v>
      </c>
      <c r="K27" s="93">
        <v>8513574</v>
      </c>
      <c r="L27" s="93">
        <v>7735024</v>
      </c>
      <c r="M27" s="93">
        <v>5749243</v>
      </c>
      <c r="N27" s="93">
        <v>6237143</v>
      </c>
      <c r="O27" s="93">
        <v>10038057</v>
      </c>
      <c r="P27" s="93">
        <v>3838166</v>
      </c>
      <c r="Q27" s="93">
        <v>8113655</v>
      </c>
      <c r="R27" s="93">
        <v>4956242</v>
      </c>
      <c r="S27" s="93">
        <v>6671239</v>
      </c>
      <c r="T27" s="93">
        <v>7224509</v>
      </c>
      <c r="U27" s="93">
        <v>8913977</v>
      </c>
      <c r="V27" s="93">
        <v>86456013</v>
      </c>
    </row>
    <row r="28" spans="1:22" ht="16" x14ac:dyDescent="0.2">
      <c r="A28" s="91" t="s">
        <v>1308</v>
      </c>
      <c r="B28" s="91" t="s">
        <v>1328</v>
      </c>
      <c r="C28" s="92">
        <v>10</v>
      </c>
      <c r="D28" s="92">
        <v>11107560</v>
      </c>
      <c r="E28" s="92">
        <v>15419598</v>
      </c>
      <c r="F28" s="92">
        <v>666342</v>
      </c>
      <c r="G28" s="92">
        <v>2654</v>
      </c>
      <c r="I28" s="94" t="s">
        <v>1338</v>
      </c>
      <c r="J28" s="93">
        <v>6140</v>
      </c>
      <c r="K28" s="93">
        <v>2580550</v>
      </c>
      <c r="L28" s="93">
        <v>9320</v>
      </c>
      <c r="M28" s="93">
        <v>21217</v>
      </c>
      <c r="N28" s="93"/>
      <c r="O28" s="93"/>
      <c r="P28" s="93"/>
      <c r="Q28" s="93">
        <v>6857</v>
      </c>
      <c r="R28" s="93"/>
      <c r="S28" s="93">
        <v>4159875</v>
      </c>
      <c r="T28" s="93"/>
      <c r="U28" s="93"/>
      <c r="V28" s="93">
        <v>6783959</v>
      </c>
    </row>
    <row r="29" spans="1:22" ht="16" x14ac:dyDescent="0.2">
      <c r="A29" s="91" t="s">
        <v>1308</v>
      </c>
      <c r="B29" s="91" t="s">
        <v>1328</v>
      </c>
      <c r="C29" s="92">
        <v>11</v>
      </c>
      <c r="D29" s="92">
        <v>43638960</v>
      </c>
      <c r="E29" s="92">
        <v>62055351</v>
      </c>
      <c r="F29" s="92">
        <v>2006959</v>
      </c>
      <c r="G29" s="92">
        <v>10500</v>
      </c>
      <c r="I29" s="94" t="s">
        <v>1339</v>
      </c>
      <c r="J29" s="93">
        <v>861098490</v>
      </c>
      <c r="K29" s="93">
        <v>481175001</v>
      </c>
      <c r="L29" s="93">
        <v>979830366</v>
      </c>
      <c r="M29" s="93">
        <v>799891797</v>
      </c>
      <c r="N29" s="93">
        <v>693140740</v>
      </c>
      <c r="O29" s="93">
        <v>931249078</v>
      </c>
      <c r="P29" s="93">
        <v>1062251376</v>
      </c>
      <c r="Q29" s="93">
        <v>849500765</v>
      </c>
      <c r="R29" s="93">
        <v>722525834</v>
      </c>
      <c r="S29" s="93">
        <v>1134539800</v>
      </c>
      <c r="T29" s="93">
        <v>1095245191</v>
      </c>
      <c r="U29" s="93">
        <v>1023286802</v>
      </c>
      <c r="V29" s="93">
        <v>10633735240</v>
      </c>
    </row>
    <row r="30" spans="1:22" ht="16" x14ac:dyDescent="0.2">
      <c r="A30" s="91" t="s">
        <v>1308</v>
      </c>
      <c r="B30" s="91" t="s">
        <v>1328</v>
      </c>
      <c r="C30" s="92">
        <v>12</v>
      </c>
      <c r="D30" s="92">
        <v>134078420</v>
      </c>
      <c r="E30" s="92">
        <v>201290895</v>
      </c>
      <c r="F30" s="92">
        <v>4025786</v>
      </c>
      <c r="G30" s="92">
        <v>25188</v>
      </c>
      <c r="I30" s="94" t="s">
        <v>1340</v>
      </c>
      <c r="J30" s="93">
        <v>59883</v>
      </c>
      <c r="K30" s="93">
        <v>322</v>
      </c>
      <c r="L30" s="93">
        <v>7570246</v>
      </c>
      <c r="M30" s="93">
        <v>116965</v>
      </c>
      <c r="N30" s="93">
        <v>3003566</v>
      </c>
      <c r="O30" s="93">
        <v>6632985</v>
      </c>
      <c r="P30" s="93">
        <v>3123628</v>
      </c>
      <c r="Q30" s="93">
        <v>3565430</v>
      </c>
      <c r="R30" s="93">
        <v>3384701</v>
      </c>
      <c r="S30" s="93">
        <v>8740182</v>
      </c>
      <c r="T30" s="93">
        <v>2567</v>
      </c>
      <c r="U30" s="93">
        <v>13186048</v>
      </c>
      <c r="V30" s="93">
        <v>49386523</v>
      </c>
    </row>
    <row r="31" spans="1:22" ht="16" x14ac:dyDescent="0.2">
      <c r="A31" s="91" t="s">
        <v>1315</v>
      </c>
      <c r="B31" s="91" t="s">
        <v>1309</v>
      </c>
      <c r="C31" s="92">
        <v>1</v>
      </c>
      <c r="D31" s="92">
        <v>270697</v>
      </c>
      <c r="E31" s="92">
        <v>315667</v>
      </c>
      <c r="F31" s="92">
        <v>32104.9</v>
      </c>
      <c r="G31" s="92">
        <v>403.9</v>
      </c>
      <c r="I31" s="94" t="s">
        <v>1341</v>
      </c>
      <c r="J31" s="93"/>
      <c r="K31" s="93">
        <v>250000</v>
      </c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>
        <v>250000</v>
      </c>
    </row>
    <row r="32" spans="1:22" ht="16" x14ac:dyDescent="0.2">
      <c r="A32" s="91" t="s">
        <v>1315</v>
      </c>
      <c r="B32" s="91" t="s">
        <v>1309</v>
      </c>
      <c r="C32" s="92">
        <v>2</v>
      </c>
      <c r="D32" s="92">
        <v>78107</v>
      </c>
      <c r="E32" s="92">
        <v>373857</v>
      </c>
      <c r="F32" s="92">
        <v>14000</v>
      </c>
      <c r="G32" s="92">
        <v>124</v>
      </c>
      <c r="I32" s="94" t="s">
        <v>1342</v>
      </c>
      <c r="J32" s="93">
        <v>4040514</v>
      </c>
      <c r="K32" s="93">
        <v>3473869</v>
      </c>
      <c r="L32" s="93">
        <v>3582243</v>
      </c>
      <c r="M32" s="93">
        <v>671749</v>
      </c>
      <c r="N32" s="93">
        <v>62355</v>
      </c>
      <c r="O32" s="93">
        <v>290921</v>
      </c>
      <c r="P32" s="93">
        <v>66901</v>
      </c>
      <c r="Q32" s="93">
        <v>2628</v>
      </c>
      <c r="R32" s="93"/>
      <c r="S32" s="93">
        <v>238139</v>
      </c>
      <c r="T32" s="93">
        <v>1044821</v>
      </c>
      <c r="U32" s="93">
        <v>631649</v>
      </c>
      <c r="V32" s="93">
        <v>14105789</v>
      </c>
    </row>
    <row r="33" spans="1:22" ht="16" x14ac:dyDescent="0.2">
      <c r="A33" s="91" t="s">
        <v>1315</v>
      </c>
      <c r="B33" s="91" t="s">
        <v>1309</v>
      </c>
      <c r="C33" s="92">
        <v>3</v>
      </c>
      <c r="D33" s="92">
        <v>301891</v>
      </c>
      <c r="E33" s="92">
        <v>327466</v>
      </c>
      <c r="F33" s="92">
        <v>34401</v>
      </c>
      <c r="G33" s="92">
        <v>420</v>
      </c>
      <c r="I33" s="94" t="s">
        <v>1343</v>
      </c>
      <c r="J33" s="93">
        <v>4942817</v>
      </c>
      <c r="K33" s="93">
        <v>76425</v>
      </c>
      <c r="L33" s="93">
        <v>6023671</v>
      </c>
      <c r="M33" s="93">
        <v>1838498</v>
      </c>
      <c r="N33" s="93">
        <v>107262</v>
      </c>
      <c r="O33" s="93">
        <v>355679</v>
      </c>
      <c r="P33" s="93">
        <v>123584</v>
      </c>
      <c r="Q33" s="93">
        <v>88027</v>
      </c>
      <c r="R33" s="93">
        <v>69602</v>
      </c>
      <c r="S33" s="93">
        <v>107055</v>
      </c>
      <c r="T33" s="93">
        <v>519166</v>
      </c>
      <c r="U33" s="93"/>
      <c r="V33" s="93">
        <v>14251786</v>
      </c>
    </row>
    <row r="34" spans="1:22" ht="16" x14ac:dyDescent="0.2">
      <c r="A34" s="91" t="s">
        <v>1315</v>
      </c>
      <c r="B34" s="91" t="s">
        <v>1309</v>
      </c>
      <c r="C34" s="92">
        <v>4</v>
      </c>
      <c r="D34" s="92">
        <v>295034</v>
      </c>
      <c r="E34" s="92">
        <v>798913</v>
      </c>
      <c r="F34" s="92">
        <v>35921.9</v>
      </c>
      <c r="G34" s="92">
        <v>333</v>
      </c>
      <c r="I34" s="94" t="s">
        <v>1344</v>
      </c>
      <c r="J34" s="93">
        <v>1217373167</v>
      </c>
      <c r="K34" s="93">
        <v>782039697</v>
      </c>
      <c r="L34" s="93">
        <v>1014021689</v>
      </c>
      <c r="M34" s="93">
        <v>937292227</v>
      </c>
      <c r="N34" s="93">
        <v>1035763811</v>
      </c>
      <c r="O34" s="93">
        <v>916488768</v>
      </c>
      <c r="P34" s="93">
        <v>1023907704</v>
      </c>
      <c r="Q34" s="93">
        <v>1022268463</v>
      </c>
      <c r="R34" s="93">
        <v>1053098725</v>
      </c>
      <c r="S34" s="93">
        <v>952748858</v>
      </c>
      <c r="T34" s="93">
        <v>946308212</v>
      </c>
      <c r="U34" s="93">
        <v>980443185</v>
      </c>
      <c r="V34" s="93">
        <v>11881754506</v>
      </c>
    </row>
    <row r="35" spans="1:22" ht="16" x14ac:dyDescent="0.2">
      <c r="A35" s="91" t="s">
        <v>1315</v>
      </c>
      <c r="B35" s="91" t="s">
        <v>1309</v>
      </c>
      <c r="C35" s="92">
        <v>5</v>
      </c>
      <c r="D35" s="92">
        <v>383482</v>
      </c>
      <c r="E35" s="92">
        <v>681709</v>
      </c>
      <c r="F35" s="92">
        <v>54577</v>
      </c>
      <c r="G35" s="92">
        <v>794.2</v>
      </c>
      <c r="I35" s="94" t="s">
        <v>1345</v>
      </c>
      <c r="J35" s="93">
        <v>222987366</v>
      </c>
      <c r="K35" s="93">
        <v>198757857</v>
      </c>
      <c r="L35" s="93">
        <v>233586503</v>
      </c>
      <c r="M35" s="93">
        <v>253470086</v>
      </c>
      <c r="N35" s="93">
        <v>204196039</v>
      </c>
      <c r="O35" s="93">
        <v>221591500</v>
      </c>
      <c r="P35" s="93">
        <v>235706559</v>
      </c>
      <c r="Q35" s="93">
        <v>218443522</v>
      </c>
      <c r="R35" s="93">
        <v>178569849</v>
      </c>
      <c r="S35" s="93">
        <v>218286563</v>
      </c>
      <c r="T35" s="93">
        <v>216819460</v>
      </c>
      <c r="U35" s="93">
        <v>195795367</v>
      </c>
      <c r="V35" s="93">
        <v>2598210671</v>
      </c>
    </row>
    <row r="36" spans="1:22" ht="16" x14ac:dyDescent="0.2">
      <c r="A36" s="91" t="s">
        <v>1315</v>
      </c>
      <c r="B36" s="91" t="s">
        <v>1309</v>
      </c>
      <c r="C36" s="92">
        <v>6</v>
      </c>
      <c r="D36" s="92">
        <v>240208</v>
      </c>
      <c r="E36" s="92">
        <v>494277</v>
      </c>
      <c r="F36" s="92">
        <v>40184</v>
      </c>
      <c r="G36" s="92">
        <v>467</v>
      </c>
      <c r="I36" s="94" t="s">
        <v>1346</v>
      </c>
      <c r="J36" s="93">
        <v>8304187</v>
      </c>
      <c r="K36" s="93">
        <v>1118653</v>
      </c>
      <c r="L36" s="93">
        <v>3643761</v>
      </c>
      <c r="M36" s="93">
        <v>7827480</v>
      </c>
      <c r="N36" s="93">
        <v>1708782</v>
      </c>
      <c r="O36" s="93">
        <v>3536398</v>
      </c>
      <c r="P36" s="93">
        <v>2246011</v>
      </c>
      <c r="Q36" s="93">
        <v>3861130</v>
      </c>
      <c r="R36" s="93">
        <v>865339</v>
      </c>
      <c r="S36" s="93">
        <v>6518152</v>
      </c>
      <c r="T36" s="93">
        <v>2109137</v>
      </c>
      <c r="U36" s="93">
        <v>5610685</v>
      </c>
      <c r="V36" s="93">
        <v>47349715</v>
      </c>
    </row>
    <row r="37" spans="1:22" ht="16" x14ac:dyDescent="0.2">
      <c r="A37" s="91" t="s">
        <v>1315</v>
      </c>
      <c r="B37" s="91" t="s">
        <v>1309</v>
      </c>
      <c r="C37" s="92">
        <v>7</v>
      </c>
      <c r="D37" s="92">
        <v>501518</v>
      </c>
      <c r="E37" s="92">
        <v>414474</v>
      </c>
      <c r="F37" s="92">
        <v>55086</v>
      </c>
      <c r="G37" s="92">
        <v>452.9</v>
      </c>
      <c r="I37" s="94" t="s">
        <v>1347</v>
      </c>
      <c r="J37" s="93">
        <v>28290162</v>
      </c>
      <c r="K37" s="93">
        <v>38504869</v>
      </c>
      <c r="L37" s="93">
        <v>29204255</v>
      </c>
      <c r="M37" s="93">
        <v>67545143</v>
      </c>
      <c r="N37" s="93">
        <v>53687140</v>
      </c>
      <c r="O37" s="93">
        <v>55009603</v>
      </c>
      <c r="P37" s="93">
        <v>31786779</v>
      </c>
      <c r="Q37" s="93">
        <v>34901190</v>
      </c>
      <c r="R37" s="93">
        <v>23978222</v>
      </c>
      <c r="S37" s="93">
        <v>70006800</v>
      </c>
      <c r="T37" s="93">
        <v>64555887</v>
      </c>
      <c r="U37" s="93">
        <v>30853692</v>
      </c>
      <c r="V37" s="93">
        <v>528323742</v>
      </c>
    </row>
    <row r="38" spans="1:22" ht="16" x14ac:dyDescent="0.2">
      <c r="A38" s="91" t="s">
        <v>1315</v>
      </c>
      <c r="B38" s="91" t="s">
        <v>1309</v>
      </c>
      <c r="C38" s="92">
        <v>8</v>
      </c>
      <c r="D38" s="92">
        <v>129523</v>
      </c>
      <c r="E38" s="92">
        <v>338851</v>
      </c>
      <c r="F38" s="92">
        <v>14002.3</v>
      </c>
      <c r="G38" s="92">
        <v>153.9</v>
      </c>
      <c r="I38" s="94" t="s">
        <v>1348</v>
      </c>
      <c r="J38" s="93">
        <v>862686434</v>
      </c>
      <c r="K38" s="93">
        <v>570997502</v>
      </c>
      <c r="L38" s="93">
        <v>515317976</v>
      </c>
      <c r="M38" s="93">
        <v>527099656</v>
      </c>
      <c r="N38" s="93">
        <v>405393578</v>
      </c>
      <c r="O38" s="93">
        <v>367820588</v>
      </c>
      <c r="P38" s="93">
        <v>442665008</v>
      </c>
      <c r="Q38" s="93">
        <v>362449073</v>
      </c>
      <c r="R38" s="93">
        <v>459567597</v>
      </c>
      <c r="S38" s="93">
        <v>472513266</v>
      </c>
      <c r="T38" s="93">
        <v>475268320</v>
      </c>
      <c r="U38" s="93">
        <v>760758137</v>
      </c>
      <c r="V38" s="93">
        <v>6222537135</v>
      </c>
    </row>
    <row r="39" spans="1:22" ht="16" x14ac:dyDescent="0.2">
      <c r="A39" s="91" t="s">
        <v>1315</v>
      </c>
      <c r="B39" s="91" t="s">
        <v>1309</v>
      </c>
      <c r="C39" s="92">
        <v>9</v>
      </c>
      <c r="D39" s="92">
        <v>150454</v>
      </c>
      <c r="E39" s="92">
        <v>106030</v>
      </c>
      <c r="F39" s="92">
        <v>15150</v>
      </c>
      <c r="G39" s="92">
        <v>140</v>
      </c>
      <c r="I39" s="94" t="s">
        <v>1349</v>
      </c>
      <c r="J39" s="93">
        <v>210007804</v>
      </c>
      <c r="K39" s="93">
        <v>103748685</v>
      </c>
      <c r="L39" s="93">
        <v>149192228</v>
      </c>
      <c r="M39" s="93">
        <v>281994469</v>
      </c>
      <c r="N39" s="93">
        <v>145643333</v>
      </c>
      <c r="O39" s="93">
        <v>108795746</v>
      </c>
      <c r="P39" s="93">
        <v>178858841</v>
      </c>
      <c r="Q39" s="93">
        <v>152880571</v>
      </c>
      <c r="R39" s="93">
        <v>142165419</v>
      </c>
      <c r="S39" s="93">
        <v>287493307</v>
      </c>
      <c r="T39" s="93">
        <v>271373107</v>
      </c>
      <c r="U39" s="93">
        <v>309896085</v>
      </c>
      <c r="V39" s="93">
        <v>2342049595</v>
      </c>
    </row>
    <row r="40" spans="1:22" ht="16" x14ac:dyDescent="0.2">
      <c r="A40" s="91" t="s">
        <v>1315</v>
      </c>
      <c r="B40" s="91" t="s">
        <v>1309</v>
      </c>
      <c r="C40" s="92">
        <v>10</v>
      </c>
      <c r="D40" s="92">
        <v>352722</v>
      </c>
      <c r="E40" s="92">
        <v>434445</v>
      </c>
      <c r="F40" s="92">
        <v>33558.1</v>
      </c>
      <c r="G40" s="92">
        <v>543.1</v>
      </c>
      <c r="I40" s="94" t="s">
        <v>1314</v>
      </c>
      <c r="J40" s="93">
        <v>6364245492</v>
      </c>
      <c r="K40" s="93">
        <v>4083807261</v>
      </c>
      <c r="L40" s="93">
        <v>5293401898</v>
      </c>
      <c r="M40" s="93">
        <v>5236834127</v>
      </c>
      <c r="N40" s="93">
        <v>4398040160</v>
      </c>
      <c r="O40" s="93">
        <v>4990691634</v>
      </c>
      <c r="P40" s="93">
        <v>5051595422</v>
      </c>
      <c r="Q40" s="93">
        <v>4838699019</v>
      </c>
      <c r="R40" s="93">
        <v>4499241422</v>
      </c>
      <c r="S40" s="93">
        <v>5305082522</v>
      </c>
      <c r="T40" s="93">
        <v>4870334032</v>
      </c>
      <c r="U40" s="93">
        <v>5958111370</v>
      </c>
      <c r="V40" s="93">
        <v>60890084359</v>
      </c>
    </row>
    <row r="41" spans="1:22" ht="16" x14ac:dyDescent="0.2">
      <c r="A41" s="91" t="s">
        <v>1315</v>
      </c>
      <c r="B41" s="91" t="s">
        <v>1309</v>
      </c>
      <c r="C41" s="92">
        <v>11</v>
      </c>
      <c r="D41" s="92">
        <v>224232</v>
      </c>
      <c r="E41" s="92">
        <v>194458</v>
      </c>
      <c r="F41" s="92">
        <v>21502.9</v>
      </c>
      <c r="G41" s="92">
        <v>249.9</v>
      </c>
    </row>
    <row r="42" spans="1:22" ht="16" x14ac:dyDescent="0.2">
      <c r="A42" s="91" t="s">
        <v>1315</v>
      </c>
      <c r="B42" s="91" t="s">
        <v>1309</v>
      </c>
      <c r="C42" s="92">
        <v>12</v>
      </c>
      <c r="D42" s="92">
        <v>166402</v>
      </c>
      <c r="E42" s="92">
        <v>224932</v>
      </c>
      <c r="F42" s="92">
        <v>18939.900000000001</v>
      </c>
      <c r="G42" s="92">
        <v>191</v>
      </c>
    </row>
    <row r="43" spans="1:22" ht="16" x14ac:dyDescent="0.2">
      <c r="A43" s="91" t="s">
        <v>1315</v>
      </c>
      <c r="B43" s="91" t="s">
        <v>1310</v>
      </c>
      <c r="C43" s="92">
        <v>1</v>
      </c>
      <c r="D43" s="92">
        <v>16832137</v>
      </c>
      <c r="E43" s="92">
        <v>19112986</v>
      </c>
      <c r="F43" s="92">
        <v>692631.8</v>
      </c>
      <c r="G43" s="92">
        <v>6680.2</v>
      </c>
    </row>
    <row r="44" spans="1:22" ht="16" x14ac:dyDescent="0.2">
      <c r="A44" s="91" t="s">
        <v>1315</v>
      </c>
      <c r="B44" s="91" t="s">
        <v>1310</v>
      </c>
      <c r="C44" s="92">
        <v>2</v>
      </c>
      <c r="D44" s="92">
        <v>11034952</v>
      </c>
      <c r="E44" s="92">
        <v>13538335</v>
      </c>
      <c r="F44" s="92">
        <v>384817.3</v>
      </c>
      <c r="G44" s="92">
        <v>2812.9</v>
      </c>
    </row>
    <row r="45" spans="1:22" ht="16" x14ac:dyDescent="0.2">
      <c r="A45" s="91" t="s">
        <v>1315</v>
      </c>
      <c r="B45" s="91" t="s">
        <v>1310</v>
      </c>
      <c r="C45" s="92">
        <v>3</v>
      </c>
      <c r="D45" s="92">
        <v>11991558</v>
      </c>
      <c r="E45" s="92">
        <v>19919001</v>
      </c>
      <c r="F45" s="92">
        <v>600786</v>
      </c>
      <c r="G45" s="92">
        <v>7056.3</v>
      </c>
    </row>
    <row r="46" spans="1:22" ht="16" x14ac:dyDescent="0.2">
      <c r="A46" s="91" t="s">
        <v>1315</v>
      </c>
      <c r="B46" s="91" t="s">
        <v>1310</v>
      </c>
      <c r="C46" s="92">
        <v>4</v>
      </c>
      <c r="D46" s="92">
        <v>11145271</v>
      </c>
      <c r="E46" s="92">
        <v>18011063</v>
      </c>
      <c r="F46" s="92">
        <v>388019.7</v>
      </c>
      <c r="G46" s="92">
        <v>8183.1</v>
      </c>
    </row>
    <row r="47" spans="1:22" ht="16" x14ac:dyDescent="0.2">
      <c r="A47" s="91" t="s">
        <v>1315</v>
      </c>
      <c r="B47" s="91" t="s">
        <v>1310</v>
      </c>
      <c r="C47" s="92">
        <v>5</v>
      </c>
      <c r="D47" s="92">
        <v>17365862</v>
      </c>
      <c r="E47" s="92">
        <v>18146092</v>
      </c>
      <c r="F47" s="92">
        <v>603711.19999999995</v>
      </c>
      <c r="G47" s="92">
        <v>4027.6</v>
      </c>
    </row>
    <row r="48" spans="1:22" ht="16" x14ac:dyDescent="0.2">
      <c r="A48" s="91" t="s">
        <v>1315</v>
      </c>
      <c r="B48" s="91" t="s">
        <v>1310</v>
      </c>
      <c r="C48" s="92">
        <v>6</v>
      </c>
      <c r="D48" s="92">
        <v>13387547</v>
      </c>
      <c r="E48" s="92">
        <v>19413756</v>
      </c>
      <c r="F48" s="92">
        <v>494935.3</v>
      </c>
      <c r="G48" s="92">
        <v>10287.1</v>
      </c>
    </row>
    <row r="49" spans="1:7" ht="16" x14ac:dyDescent="0.2">
      <c r="A49" s="91" t="s">
        <v>1315</v>
      </c>
      <c r="B49" s="91" t="s">
        <v>1310</v>
      </c>
      <c r="C49" s="92">
        <v>7</v>
      </c>
      <c r="D49" s="92">
        <v>21294483</v>
      </c>
      <c r="E49" s="92">
        <v>27191065</v>
      </c>
      <c r="F49" s="92">
        <v>744881.7</v>
      </c>
      <c r="G49" s="92">
        <v>9729.7000000000007</v>
      </c>
    </row>
    <row r="50" spans="1:7" ht="16" x14ac:dyDescent="0.2">
      <c r="A50" s="91" t="s">
        <v>1315</v>
      </c>
      <c r="B50" s="91" t="s">
        <v>1310</v>
      </c>
      <c r="C50" s="92">
        <v>8</v>
      </c>
      <c r="D50" s="92">
        <v>15408911</v>
      </c>
      <c r="E50" s="92">
        <v>20331631</v>
      </c>
      <c r="F50" s="92">
        <v>710668.4</v>
      </c>
      <c r="G50" s="92">
        <v>5909.2</v>
      </c>
    </row>
    <row r="51" spans="1:7" ht="16" x14ac:dyDescent="0.2">
      <c r="A51" s="91" t="s">
        <v>1315</v>
      </c>
      <c r="B51" s="91" t="s">
        <v>1310</v>
      </c>
      <c r="C51" s="92">
        <v>9</v>
      </c>
      <c r="D51" s="92">
        <v>15343417</v>
      </c>
      <c r="E51" s="92">
        <v>15489956</v>
      </c>
      <c r="F51" s="92">
        <v>579605.1</v>
      </c>
      <c r="G51" s="92">
        <v>3198</v>
      </c>
    </row>
    <row r="52" spans="1:7" ht="16" x14ac:dyDescent="0.2">
      <c r="A52" s="91" t="s">
        <v>1315</v>
      </c>
      <c r="B52" s="91" t="s">
        <v>1310</v>
      </c>
      <c r="C52" s="92">
        <v>10</v>
      </c>
      <c r="D52" s="92">
        <v>16366573</v>
      </c>
      <c r="E52" s="92">
        <v>21987652</v>
      </c>
      <c r="F52" s="92">
        <v>692169.1</v>
      </c>
      <c r="G52" s="92">
        <v>5817</v>
      </c>
    </row>
    <row r="53" spans="1:7" ht="16" x14ac:dyDescent="0.2">
      <c r="A53" s="91" t="s">
        <v>1315</v>
      </c>
      <c r="B53" s="91" t="s">
        <v>1310</v>
      </c>
      <c r="C53" s="92">
        <v>11</v>
      </c>
      <c r="D53" s="92">
        <v>13198904</v>
      </c>
      <c r="E53" s="92">
        <v>22390340</v>
      </c>
      <c r="F53" s="92">
        <v>555255.80000000005</v>
      </c>
      <c r="G53" s="92">
        <v>3057.3</v>
      </c>
    </row>
    <row r="54" spans="1:7" ht="16" x14ac:dyDescent="0.2">
      <c r="A54" s="91" t="s">
        <v>1315</v>
      </c>
      <c r="B54" s="91" t="s">
        <v>1310</v>
      </c>
      <c r="C54" s="92">
        <v>12</v>
      </c>
      <c r="D54" s="92">
        <v>15177257</v>
      </c>
      <c r="E54" s="92">
        <v>17538288</v>
      </c>
      <c r="F54" s="92">
        <v>546312</v>
      </c>
      <c r="G54" s="92">
        <v>3072</v>
      </c>
    </row>
    <row r="55" spans="1:7" ht="16" x14ac:dyDescent="0.2">
      <c r="A55" s="91" t="s">
        <v>1315</v>
      </c>
      <c r="B55" s="91" t="s">
        <v>1323</v>
      </c>
      <c r="C55" s="92">
        <v>2</v>
      </c>
      <c r="D55" s="92">
        <v>26533</v>
      </c>
      <c r="E55" s="92">
        <v>21046</v>
      </c>
      <c r="F55" s="92">
        <v>0</v>
      </c>
      <c r="G55" s="92">
        <v>0</v>
      </c>
    </row>
    <row r="56" spans="1:7" ht="16" x14ac:dyDescent="0.2">
      <c r="A56" s="91" t="s">
        <v>1315</v>
      </c>
      <c r="B56" s="91" t="s">
        <v>1323</v>
      </c>
      <c r="C56" s="92">
        <v>12</v>
      </c>
      <c r="D56" s="92">
        <v>53243</v>
      </c>
      <c r="E56" s="92">
        <v>23942</v>
      </c>
      <c r="F56" s="92">
        <v>0</v>
      </c>
      <c r="G56" s="92">
        <v>0</v>
      </c>
    </row>
    <row r="57" spans="1:7" ht="16" x14ac:dyDescent="0.2">
      <c r="A57" s="91" t="s">
        <v>1316</v>
      </c>
      <c r="B57" s="91" t="s">
        <v>1310</v>
      </c>
      <c r="C57" s="92">
        <v>7</v>
      </c>
      <c r="D57" s="92">
        <v>100</v>
      </c>
      <c r="E57" s="92">
        <v>2028</v>
      </c>
      <c r="F57" s="92">
        <v>0</v>
      </c>
      <c r="G57" s="92">
        <v>0</v>
      </c>
    </row>
    <row r="58" spans="1:7" ht="16" x14ac:dyDescent="0.2">
      <c r="A58" s="91" t="s">
        <v>1316</v>
      </c>
      <c r="B58" s="91" t="s">
        <v>1323</v>
      </c>
      <c r="C58" s="92">
        <v>1</v>
      </c>
      <c r="D58" s="92">
        <v>157185332</v>
      </c>
      <c r="E58" s="92">
        <v>42939149</v>
      </c>
      <c r="F58" s="92">
        <v>5749667</v>
      </c>
      <c r="G58" s="92">
        <v>4079</v>
      </c>
    </row>
    <row r="59" spans="1:7" ht="16" x14ac:dyDescent="0.2">
      <c r="A59" s="91" t="s">
        <v>1316</v>
      </c>
      <c r="B59" s="91" t="s">
        <v>1323</v>
      </c>
      <c r="C59" s="92">
        <v>2</v>
      </c>
      <c r="D59" s="92">
        <v>127051391</v>
      </c>
      <c r="E59" s="92">
        <v>31234437</v>
      </c>
      <c r="F59" s="92">
        <v>5715447</v>
      </c>
      <c r="G59" s="92">
        <v>6572</v>
      </c>
    </row>
    <row r="60" spans="1:7" ht="16" x14ac:dyDescent="0.2">
      <c r="A60" s="91" t="s">
        <v>1316</v>
      </c>
      <c r="B60" s="91" t="s">
        <v>1323</v>
      </c>
      <c r="C60" s="92">
        <v>3</v>
      </c>
      <c r="D60" s="92">
        <v>111992472</v>
      </c>
      <c r="E60" s="92">
        <v>28870590</v>
      </c>
      <c r="F60" s="92">
        <v>5958756</v>
      </c>
      <c r="G60" s="92">
        <v>8494</v>
      </c>
    </row>
    <row r="61" spans="1:7" ht="16" x14ac:dyDescent="0.2">
      <c r="A61" s="91" t="s">
        <v>1316</v>
      </c>
      <c r="B61" s="91" t="s">
        <v>1323</v>
      </c>
      <c r="C61" s="92">
        <v>4</v>
      </c>
      <c r="D61" s="92">
        <v>105416339</v>
      </c>
      <c r="E61" s="92">
        <v>28184274</v>
      </c>
      <c r="F61" s="92">
        <v>4154423</v>
      </c>
      <c r="G61" s="92">
        <v>4374</v>
      </c>
    </row>
    <row r="62" spans="1:7" ht="16" x14ac:dyDescent="0.2">
      <c r="A62" s="91" t="s">
        <v>1316</v>
      </c>
      <c r="B62" s="91" t="s">
        <v>1323</v>
      </c>
      <c r="C62" s="92">
        <v>5</v>
      </c>
      <c r="D62" s="92">
        <v>109339060</v>
      </c>
      <c r="E62" s="92">
        <v>31248996</v>
      </c>
      <c r="F62" s="92">
        <v>3586557</v>
      </c>
      <c r="G62" s="92">
        <v>0</v>
      </c>
    </row>
    <row r="63" spans="1:7" ht="16" x14ac:dyDescent="0.2">
      <c r="A63" s="91" t="s">
        <v>1316</v>
      </c>
      <c r="B63" s="91" t="s">
        <v>1323</v>
      </c>
      <c r="C63" s="92">
        <v>6</v>
      </c>
      <c r="D63" s="92">
        <v>27570754</v>
      </c>
      <c r="E63" s="92">
        <v>7343485</v>
      </c>
      <c r="F63" s="92">
        <v>680144</v>
      </c>
      <c r="G63" s="92">
        <v>0</v>
      </c>
    </row>
    <row r="64" spans="1:7" ht="16" x14ac:dyDescent="0.2">
      <c r="A64" s="91" t="s">
        <v>1316</v>
      </c>
      <c r="B64" s="91" t="s">
        <v>1323</v>
      </c>
      <c r="C64" s="92">
        <v>7</v>
      </c>
      <c r="D64" s="92">
        <v>129934331</v>
      </c>
      <c r="E64" s="92">
        <v>27840310</v>
      </c>
      <c r="F64" s="92">
        <v>4648949</v>
      </c>
      <c r="G64" s="92">
        <v>4217</v>
      </c>
    </row>
    <row r="65" spans="1:7" ht="16" x14ac:dyDescent="0.2">
      <c r="A65" s="91" t="s">
        <v>1316</v>
      </c>
      <c r="B65" s="91" t="s">
        <v>1323</v>
      </c>
      <c r="C65" s="92">
        <v>8</v>
      </c>
      <c r="D65" s="92">
        <v>24131225</v>
      </c>
      <c r="E65" s="92">
        <v>7536503</v>
      </c>
      <c r="F65" s="92">
        <v>0</v>
      </c>
      <c r="G65" s="92">
        <v>0</v>
      </c>
    </row>
    <row r="66" spans="1:7" ht="16" x14ac:dyDescent="0.2">
      <c r="A66" s="91" t="s">
        <v>1316</v>
      </c>
      <c r="B66" s="91" t="s">
        <v>1323</v>
      </c>
      <c r="C66" s="92">
        <v>9</v>
      </c>
      <c r="D66" s="92">
        <v>67305109</v>
      </c>
      <c r="E66" s="92">
        <v>17552403</v>
      </c>
      <c r="F66" s="92">
        <v>1822984</v>
      </c>
      <c r="G66" s="92">
        <v>0</v>
      </c>
    </row>
    <row r="67" spans="1:7" ht="16" x14ac:dyDescent="0.2">
      <c r="A67" s="91" t="s">
        <v>1316</v>
      </c>
      <c r="B67" s="91" t="s">
        <v>1323</v>
      </c>
      <c r="C67" s="92">
        <v>10</v>
      </c>
      <c r="D67" s="92">
        <v>95393637</v>
      </c>
      <c r="E67" s="92">
        <v>26026985</v>
      </c>
      <c r="F67" s="92">
        <v>3235441</v>
      </c>
      <c r="G67" s="92">
        <v>0</v>
      </c>
    </row>
    <row r="68" spans="1:7" ht="16" x14ac:dyDescent="0.2">
      <c r="A68" s="91" t="s">
        <v>1316</v>
      </c>
      <c r="B68" s="91" t="s">
        <v>1323</v>
      </c>
      <c r="C68" s="92">
        <v>11</v>
      </c>
      <c r="D68" s="92">
        <v>55327223</v>
      </c>
      <c r="E68" s="92">
        <v>17437792</v>
      </c>
      <c r="F68" s="92">
        <v>1382071</v>
      </c>
      <c r="G68" s="92">
        <v>0</v>
      </c>
    </row>
    <row r="69" spans="1:7" ht="16" x14ac:dyDescent="0.2">
      <c r="A69" s="91" t="s">
        <v>1316</v>
      </c>
      <c r="B69" s="91" t="s">
        <v>1323</v>
      </c>
      <c r="C69" s="92">
        <v>12</v>
      </c>
      <c r="D69" s="92">
        <v>52704879</v>
      </c>
      <c r="E69" s="92">
        <v>15771591</v>
      </c>
      <c r="F69" s="92">
        <v>1309032</v>
      </c>
      <c r="G69" s="92">
        <v>0</v>
      </c>
    </row>
    <row r="70" spans="1:7" ht="16" x14ac:dyDescent="0.2">
      <c r="A70" s="91" t="s">
        <v>1317</v>
      </c>
      <c r="B70" s="91" t="s">
        <v>1310</v>
      </c>
      <c r="C70" s="92">
        <v>1</v>
      </c>
      <c r="D70" s="92">
        <v>12642</v>
      </c>
      <c r="E70" s="92">
        <v>53259</v>
      </c>
      <c r="F70" s="92">
        <v>0</v>
      </c>
      <c r="G70" s="92">
        <v>0</v>
      </c>
    </row>
    <row r="71" spans="1:7" ht="16" x14ac:dyDescent="0.2">
      <c r="A71" s="91" t="s">
        <v>1317</v>
      </c>
      <c r="B71" s="91" t="s">
        <v>1310</v>
      </c>
      <c r="C71" s="92">
        <v>2</v>
      </c>
      <c r="D71" s="92">
        <v>5874</v>
      </c>
      <c r="E71" s="92">
        <v>11894</v>
      </c>
      <c r="F71" s="92">
        <v>0</v>
      </c>
      <c r="G71" s="92">
        <v>0</v>
      </c>
    </row>
    <row r="72" spans="1:7" ht="16" x14ac:dyDescent="0.2">
      <c r="A72" s="91" t="s">
        <v>1317</v>
      </c>
      <c r="B72" s="91" t="s">
        <v>1310</v>
      </c>
      <c r="C72" s="92">
        <v>3</v>
      </c>
      <c r="D72" s="92">
        <v>4417</v>
      </c>
      <c r="E72" s="92">
        <v>37309</v>
      </c>
      <c r="F72" s="92">
        <v>0</v>
      </c>
      <c r="G72" s="92">
        <v>0</v>
      </c>
    </row>
    <row r="73" spans="1:7" ht="16" x14ac:dyDescent="0.2">
      <c r="A73" s="91" t="s">
        <v>1317</v>
      </c>
      <c r="B73" s="91" t="s">
        <v>1310</v>
      </c>
      <c r="C73" s="92">
        <v>4</v>
      </c>
      <c r="D73" s="92">
        <v>8126</v>
      </c>
      <c r="E73" s="92">
        <v>26198</v>
      </c>
      <c r="F73" s="92">
        <v>0</v>
      </c>
      <c r="G73" s="92">
        <v>0</v>
      </c>
    </row>
    <row r="74" spans="1:7" ht="16" x14ac:dyDescent="0.2">
      <c r="A74" s="91" t="s">
        <v>1317</v>
      </c>
      <c r="B74" s="91" t="s">
        <v>1310</v>
      </c>
      <c r="C74" s="92">
        <v>5</v>
      </c>
      <c r="D74" s="92">
        <v>3427</v>
      </c>
      <c r="E74" s="92">
        <v>12932</v>
      </c>
      <c r="F74" s="92">
        <v>0</v>
      </c>
      <c r="G74" s="92">
        <v>0</v>
      </c>
    </row>
    <row r="75" spans="1:7" ht="16" x14ac:dyDescent="0.2">
      <c r="A75" s="91" t="s">
        <v>1317</v>
      </c>
      <c r="B75" s="91" t="s">
        <v>1310</v>
      </c>
      <c r="C75" s="92">
        <v>6</v>
      </c>
      <c r="D75" s="92">
        <v>10004</v>
      </c>
      <c r="E75" s="92">
        <v>19307</v>
      </c>
      <c r="F75" s="92">
        <v>0</v>
      </c>
      <c r="G75" s="92">
        <v>0</v>
      </c>
    </row>
    <row r="76" spans="1:7" ht="16" x14ac:dyDescent="0.2">
      <c r="A76" s="91" t="s">
        <v>1317</v>
      </c>
      <c r="B76" s="91" t="s">
        <v>1310</v>
      </c>
      <c r="C76" s="92">
        <v>7</v>
      </c>
      <c r="D76" s="92">
        <v>908</v>
      </c>
      <c r="E76" s="92">
        <v>8516</v>
      </c>
      <c r="F76" s="92">
        <v>0</v>
      </c>
      <c r="G76" s="92">
        <v>0</v>
      </c>
    </row>
    <row r="77" spans="1:7" ht="16" x14ac:dyDescent="0.2">
      <c r="A77" s="91" t="s">
        <v>1317</v>
      </c>
      <c r="B77" s="91" t="s">
        <v>1310</v>
      </c>
      <c r="C77" s="92">
        <v>8</v>
      </c>
      <c r="D77" s="92">
        <v>2210</v>
      </c>
      <c r="E77" s="92">
        <v>4879</v>
      </c>
      <c r="F77" s="92">
        <v>0</v>
      </c>
      <c r="G77" s="92">
        <v>0</v>
      </c>
    </row>
    <row r="78" spans="1:7" ht="16" x14ac:dyDescent="0.2">
      <c r="A78" s="91" t="s">
        <v>1317</v>
      </c>
      <c r="B78" s="91" t="s">
        <v>1310</v>
      </c>
      <c r="C78" s="92">
        <v>11</v>
      </c>
      <c r="D78" s="92">
        <v>5963</v>
      </c>
      <c r="E78" s="92">
        <v>9650</v>
      </c>
      <c r="F78" s="92">
        <v>0</v>
      </c>
      <c r="G78" s="92">
        <v>0</v>
      </c>
    </row>
    <row r="79" spans="1:7" ht="16" x14ac:dyDescent="0.2">
      <c r="A79" s="91" t="s">
        <v>1317</v>
      </c>
      <c r="B79" s="91" t="s">
        <v>1310</v>
      </c>
      <c r="C79" s="92">
        <v>12</v>
      </c>
      <c r="D79" s="92">
        <v>4634</v>
      </c>
      <c r="E79" s="92">
        <v>15476</v>
      </c>
      <c r="F79" s="92">
        <v>0</v>
      </c>
      <c r="G79" s="92">
        <v>0</v>
      </c>
    </row>
    <row r="80" spans="1:7" ht="16" x14ac:dyDescent="0.2">
      <c r="A80" s="91" t="s">
        <v>1317</v>
      </c>
      <c r="B80" s="91" t="s">
        <v>1323</v>
      </c>
      <c r="C80" s="92">
        <v>1</v>
      </c>
      <c r="D80" s="92">
        <v>2260</v>
      </c>
      <c r="E80" s="92">
        <v>9920</v>
      </c>
      <c r="F80" s="92">
        <v>0</v>
      </c>
      <c r="G80" s="92">
        <v>0</v>
      </c>
    </row>
    <row r="81" spans="1:7" ht="16" x14ac:dyDescent="0.2">
      <c r="A81" s="91" t="s">
        <v>1317</v>
      </c>
      <c r="B81" s="91" t="s">
        <v>1328</v>
      </c>
      <c r="C81" s="92">
        <v>1</v>
      </c>
      <c r="D81" s="92">
        <v>117338910</v>
      </c>
      <c r="E81" s="92">
        <v>9116086</v>
      </c>
      <c r="F81" s="92">
        <v>0</v>
      </c>
      <c r="G81" s="92">
        <v>0</v>
      </c>
    </row>
    <row r="82" spans="1:7" ht="16" x14ac:dyDescent="0.2">
      <c r="A82" s="91" t="s">
        <v>1317</v>
      </c>
      <c r="B82" s="91" t="s">
        <v>1328</v>
      </c>
      <c r="C82" s="92">
        <v>2</v>
      </c>
      <c r="D82" s="92">
        <v>166418310</v>
      </c>
      <c r="E82" s="92">
        <v>11044706</v>
      </c>
      <c r="F82" s="92">
        <v>0</v>
      </c>
      <c r="G82" s="92">
        <v>0</v>
      </c>
    </row>
    <row r="83" spans="1:7" ht="16" x14ac:dyDescent="0.2">
      <c r="A83" s="91" t="s">
        <v>1317</v>
      </c>
      <c r="B83" s="91" t="s">
        <v>1328</v>
      </c>
      <c r="C83" s="92">
        <v>3</v>
      </c>
      <c r="D83" s="92">
        <v>113183170</v>
      </c>
      <c r="E83" s="92">
        <v>7641057</v>
      </c>
      <c r="F83" s="92">
        <v>0</v>
      </c>
      <c r="G83" s="92">
        <v>0</v>
      </c>
    </row>
    <row r="84" spans="1:7" ht="16" x14ac:dyDescent="0.2">
      <c r="A84" s="91" t="s">
        <v>1317</v>
      </c>
      <c r="B84" s="91" t="s">
        <v>1328</v>
      </c>
      <c r="C84" s="92">
        <v>4</v>
      </c>
      <c r="D84" s="92">
        <v>61967650</v>
      </c>
      <c r="E84" s="92">
        <v>4500474</v>
      </c>
      <c r="F84" s="92">
        <v>0</v>
      </c>
      <c r="G84" s="92">
        <v>0</v>
      </c>
    </row>
    <row r="85" spans="1:7" ht="16" x14ac:dyDescent="0.2">
      <c r="A85" s="91" t="s">
        <v>1317</v>
      </c>
      <c r="B85" s="91" t="s">
        <v>1328</v>
      </c>
      <c r="C85" s="92">
        <v>5</v>
      </c>
      <c r="D85" s="92">
        <v>110875760</v>
      </c>
      <c r="E85" s="92">
        <v>8225422</v>
      </c>
      <c r="F85" s="92">
        <v>0</v>
      </c>
      <c r="G85" s="92">
        <v>0</v>
      </c>
    </row>
    <row r="86" spans="1:7" ht="16" x14ac:dyDescent="0.2">
      <c r="A86" s="91" t="s">
        <v>1317</v>
      </c>
      <c r="B86" s="91" t="s">
        <v>1328</v>
      </c>
      <c r="C86" s="92">
        <v>6</v>
      </c>
      <c r="D86" s="92">
        <v>156174250</v>
      </c>
      <c r="E86" s="92">
        <v>11369562</v>
      </c>
      <c r="F86" s="92">
        <v>0</v>
      </c>
      <c r="G86" s="92">
        <v>0</v>
      </c>
    </row>
    <row r="87" spans="1:7" ht="16" x14ac:dyDescent="0.2">
      <c r="A87" s="91" t="s">
        <v>1317</v>
      </c>
      <c r="B87" s="91" t="s">
        <v>1328</v>
      </c>
      <c r="C87" s="92">
        <v>7</v>
      </c>
      <c r="D87" s="92">
        <v>123243860</v>
      </c>
      <c r="E87" s="92">
        <v>6998305</v>
      </c>
      <c r="F87" s="92">
        <v>0</v>
      </c>
      <c r="G87" s="92">
        <v>0</v>
      </c>
    </row>
    <row r="88" spans="1:7" ht="16" x14ac:dyDescent="0.2">
      <c r="A88" s="91" t="s">
        <v>1317</v>
      </c>
      <c r="B88" s="91" t="s">
        <v>1328</v>
      </c>
      <c r="C88" s="92">
        <v>8</v>
      </c>
      <c r="D88" s="92">
        <v>56762360</v>
      </c>
      <c r="E88" s="92">
        <v>2656871</v>
      </c>
      <c r="F88" s="92">
        <v>1278507</v>
      </c>
      <c r="G88" s="92">
        <v>0</v>
      </c>
    </row>
    <row r="89" spans="1:7" ht="16" x14ac:dyDescent="0.2">
      <c r="A89" s="91" t="s">
        <v>1317</v>
      </c>
      <c r="B89" s="91" t="s">
        <v>1328</v>
      </c>
      <c r="C89" s="92">
        <v>11</v>
      </c>
      <c r="D89" s="92">
        <v>118290240</v>
      </c>
      <c r="E89" s="92">
        <v>6601272</v>
      </c>
      <c r="F89" s="92">
        <v>0</v>
      </c>
      <c r="G89" s="92">
        <v>0</v>
      </c>
    </row>
    <row r="90" spans="1:7" ht="16" x14ac:dyDescent="0.2">
      <c r="A90" s="91" t="s">
        <v>1317</v>
      </c>
      <c r="B90" s="91" t="s">
        <v>1328</v>
      </c>
      <c r="C90" s="92">
        <v>12</v>
      </c>
      <c r="D90" s="92">
        <v>47492960</v>
      </c>
      <c r="E90" s="92">
        <v>2723685</v>
      </c>
      <c r="F90" s="92">
        <v>0</v>
      </c>
      <c r="G90" s="92">
        <v>0</v>
      </c>
    </row>
    <row r="91" spans="1:7" ht="16" x14ac:dyDescent="0.2">
      <c r="A91" s="91" t="s">
        <v>1318</v>
      </c>
      <c r="B91" s="91" t="s">
        <v>1309</v>
      </c>
      <c r="C91" s="92">
        <v>1</v>
      </c>
      <c r="D91" s="92">
        <v>16054910</v>
      </c>
      <c r="E91" s="92">
        <v>21596458</v>
      </c>
      <c r="F91" s="92">
        <v>3132277.8</v>
      </c>
      <c r="G91" s="92">
        <v>2101.5</v>
      </c>
    </row>
    <row r="92" spans="1:7" ht="16" x14ac:dyDescent="0.2">
      <c r="A92" s="91" t="s">
        <v>1318</v>
      </c>
      <c r="B92" s="91" t="s">
        <v>1309</v>
      </c>
      <c r="C92" s="92">
        <v>2</v>
      </c>
      <c r="D92" s="92">
        <v>10135308</v>
      </c>
      <c r="E92" s="92">
        <v>9676136</v>
      </c>
      <c r="F92" s="92">
        <v>2241989.6</v>
      </c>
      <c r="G92" s="92">
        <v>1211</v>
      </c>
    </row>
    <row r="93" spans="1:7" ht="16" x14ac:dyDescent="0.2">
      <c r="A93" s="91" t="s">
        <v>1318</v>
      </c>
      <c r="B93" s="91" t="s">
        <v>1309</v>
      </c>
      <c r="C93" s="92">
        <v>3</v>
      </c>
      <c r="D93" s="92">
        <v>4775963</v>
      </c>
      <c r="E93" s="92">
        <v>4598726</v>
      </c>
      <c r="F93" s="92">
        <v>260718.9</v>
      </c>
      <c r="G93" s="92">
        <v>73800.899999999994</v>
      </c>
    </row>
    <row r="94" spans="1:7" ht="16" x14ac:dyDescent="0.2">
      <c r="A94" s="91" t="s">
        <v>1318</v>
      </c>
      <c r="B94" s="91" t="s">
        <v>1309</v>
      </c>
      <c r="C94" s="92">
        <v>4</v>
      </c>
      <c r="D94" s="92">
        <v>1387787</v>
      </c>
      <c r="E94" s="92">
        <v>1219467</v>
      </c>
      <c r="F94" s="92">
        <v>0</v>
      </c>
      <c r="G94" s="92">
        <v>0</v>
      </c>
    </row>
    <row r="95" spans="1:7" ht="16" x14ac:dyDescent="0.2">
      <c r="A95" s="91" t="s">
        <v>1318</v>
      </c>
      <c r="B95" s="91" t="s">
        <v>1309</v>
      </c>
      <c r="C95" s="92">
        <v>12</v>
      </c>
      <c r="D95" s="92">
        <v>2644407</v>
      </c>
      <c r="E95" s="92">
        <v>3092865</v>
      </c>
      <c r="F95" s="92">
        <v>203413</v>
      </c>
      <c r="G95" s="92">
        <v>0</v>
      </c>
    </row>
    <row r="96" spans="1:7" ht="16" x14ac:dyDescent="0.2">
      <c r="A96" s="91" t="s">
        <v>1318</v>
      </c>
      <c r="B96" s="91" t="s">
        <v>1310</v>
      </c>
      <c r="C96" s="92">
        <v>1</v>
      </c>
      <c r="D96" s="92">
        <v>9086</v>
      </c>
      <c r="E96" s="92">
        <v>18981</v>
      </c>
      <c r="F96" s="92">
        <v>0</v>
      </c>
      <c r="G96" s="92">
        <v>0</v>
      </c>
    </row>
    <row r="97" spans="1:7" ht="16" x14ac:dyDescent="0.2">
      <c r="A97" s="91" t="s">
        <v>1318</v>
      </c>
      <c r="B97" s="91" t="s">
        <v>1310</v>
      </c>
      <c r="C97" s="92">
        <v>2</v>
      </c>
      <c r="D97" s="92">
        <v>9050</v>
      </c>
      <c r="E97" s="92">
        <v>4440</v>
      </c>
      <c r="F97" s="92">
        <v>0</v>
      </c>
      <c r="G97" s="92">
        <v>0</v>
      </c>
    </row>
    <row r="98" spans="1:7" ht="16" x14ac:dyDescent="0.2">
      <c r="A98" s="91" t="s">
        <v>1318</v>
      </c>
      <c r="B98" s="91" t="s">
        <v>1310</v>
      </c>
      <c r="C98" s="92">
        <v>3</v>
      </c>
      <c r="D98" s="92">
        <v>5310</v>
      </c>
      <c r="E98" s="92">
        <v>12736</v>
      </c>
      <c r="F98" s="92">
        <v>0</v>
      </c>
      <c r="G98" s="92">
        <v>0</v>
      </c>
    </row>
    <row r="99" spans="1:7" ht="16" x14ac:dyDescent="0.2">
      <c r="A99" s="91" t="s">
        <v>1318</v>
      </c>
      <c r="B99" s="91" t="s">
        <v>1310</v>
      </c>
      <c r="C99" s="92">
        <v>4</v>
      </c>
      <c r="D99" s="92">
        <v>14225</v>
      </c>
      <c r="E99" s="92">
        <v>5980862</v>
      </c>
      <c r="F99" s="92">
        <v>0</v>
      </c>
      <c r="G99" s="92">
        <v>0</v>
      </c>
    </row>
    <row r="100" spans="1:7" ht="16" x14ac:dyDescent="0.2">
      <c r="A100" s="91" t="s">
        <v>1318</v>
      </c>
      <c r="B100" s="91" t="s">
        <v>1310</v>
      </c>
      <c r="C100" s="92">
        <v>5</v>
      </c>
      <c r="D100" s="92">
        <v>16918</v>
      </c>
      <c r="E100" s="92">
        <v>41568</v>
      </c>
      <c r="F100" s="92">
        <v>0</v>
      </c>
      <c r="G100" s="92">
        <v>0</v>
      </c>
    </row>
    <row r="101" spans="1:7" ht="16" x14ac:dyDescent="0.2">
      <c r="A101" s="91" t="s">
        <v>1318</v>
      </c>
      <c r="B101" s="91" t="s">
        <v>1310</v>
      </c>
      <c r="C101" s="92">
        <v>7</v>
      </c>
      <c r="D101" s="92">
        <v>11336</v>
      </c>
      <c r="E101" s="92">
        <v>23650</v>
      </c>
      <c r="F101" s="92">
        <v>0</v>
      </c>
      <c r="G101" s="92">
        <v>0</v>
      </c>
    </row>
    <row r="102" spans="1:7" ht="16" x14ac:dyDescent="0.2">
      <c r="A102" s="91" t="s">
        <v>1318</v>
      </c>
      <c r="B102" s="91" t="s">
        <v>1310</v>
      </c>
      <c r="C102" s="92">
        <v>8</v>
      </c>
      <c r="D102" s="92">
        <v>1965</v>
      </c>
      <c r="E102" s="92">
        <v>6047</v>
      </c>
      <c r="F102" s="92">
        <v>0</v>
      </c>
      <c r="G102" s="92">
        <v>0</v>
      </c>
    </row>
    <row r="103" spans="1:7" ht="16" x14ac:dyDescent="0.2">
      <c r="A103" s="91" t="s">
        <v>1318</v>
      </c>
      <c r="B103" s="91" t="s">
        <v>1310</v>
      </c>
      <c r="C103" s="92">
        <v>10</v>
      </c>
      <c r="D103" s="92">
        <v>2800</v>
      </c>
      <c r="E103" s="92">
        <v>10851</v>
      </c>
      <c r="F103" s="92">
        <v>0</v>
      </c>
      <c r="G103" s="92">
        <v>0</v>
      </c>
    </row>
    <row r="104" spans="1:7" ht="16" x14ac:dyDescent="0.2">
      <c r="A104" s="91" t="s">
        <v>1318</v>
      </c>
      <c r="B104" s="91" t="s">
        <v>1310</v>
      </c>
      <c r="C104" s="92">
        <v>11</v>
      </c>
      <c r="D104" s="92">
        <v>8595</v>
      </c>
      <c r="E104" s="92">
        <v>18948</v>
      </c>
      <c r="F104" s="92">
        <v>0</v>
      </c>
      <c r="G104" s="92">
        <v>0</v>
      </c>
    </row>
    <row r="105" spans="1:7" ht="16" x14ac:dyDescent="0.2">
      <c r="A105" s="91" t="s">
        <v>1318</v>
      </c>
      <c r="B105" s="91" t="s">
        <v>1310</v>
      </c>
      <c r="C105" s="92">
        <v>12</v>
      </c>
      <c r="D105" s="92">
        <v>6568</v>
      </c>
      <c r="E105" s="92">
        <v>19769</v>
      </c>
      <c r="F105" s="92">
        <v>0</v>
      </c>
      <c r="G105" s="92">
        <v>0</v>
      </c>
    </row>
    <row r="106" spans="1:7" ht="16" x14ac:dyDescent="0.2">
      <c r="A106" s="91" t="s">
        <v>1318</v>
      </c>
      <c r="B106" s="91" t="s">
        <v>1328</v>
      </c>
      <c r="C106" s="92">
        <v>1</v>
      </c>
      <c r="D106" s="92">
        <v>888361250</v>
      </c>
      <c r="E106" s="92">
        <v>201841132</v>
      </c>
      <c r="F106" s="92">
        <v>3032388</v>
      </c>
      <c r="G106" s="92">
        <v>39378</v>
      </c>
    </row>
    <row r="107" spans="1:7" ht="16" x14ac:dyDescent="0.2">
      <c r="A107" s="91" t="s">
        <v>1318</v>
      </c>
      <c r="B107" s="91" t="s">
        <v>1328</v>
      </c>
      <c r="C107" s="92">
        <v>2</v>
      </c>
      <c r="D107" s="92">
        <v>108037020</v>
      </c>
      <c r="E107" s="92">
        <v>63168246</v>
      </c>
      <c r="F107" s="92">
        <v>1237174</v>
      </c>
      <c r="G107" s="92">
        <v>10800</v>
      </c>
    </row>
    <row r="108" spans="1:7" ht="16" x14ac:dyDescent="0.2">
      <c r="A108" s="91" t="s">
        <v>1318</v>
      </c>
      <c r="B108" s="91" t="s">
        <v>1328</v>
      </c>
      <c r="C108" s="92">
        <v>3</v>
      </c>
      <c r="D108" s="92">
        <v>783682830</v>
      </c>
      <c r="E108" s="92">
        <v>176925018</v>
      </c>
      <c r="F108" s="92">
        <v>2927450</v>
      </c>
      <c r="G108" s="92">
        <v>34308</v>
      </c>
    </row>
    <row r="109" spans="1:7" ht="16" x14ac:dyDescent="0.2">
      <c r="A109" s="91" t="s">
        <v>1318</v>
      </c>
      <c r="B109" s="91" t="s">
        <v>1328</v>
      </c>
      <c r="C109" s="92">
        <v>4</v>
      </c>
      <c r="D109" s="92">
        <v>713593450</v>
      </c>
      <c r="E109" s="92">
        <v>212130818</v>
      </c>
      <c r="F109" s="92">
        <v>3699653</v>
      </c>
      <c r="G109" s="92">
        <v>37640</v>
      </c>
    </row>
    <row r="110" spans="1:7" ht="16" x14ac:dyDescent="0.2">
      <c r="A110" s="91" t="s">
        <v>1318</v>
      </c>
      <c r="B110" s="91" t="s">
        <v>1328</v>
      </c>
      <c r="C110" s="92">
        <v>5</v>
      </c>
      <c r="D110" s="92">
        <v>612065570</v>
      </c>
      <c r="E110" s="92">
        <v>110208358</v>
      </c>
      <c r="F110" s="92">
        <v>1284624</v>
      </c>
      <c r="G110" s="92">
        <v>15179</v>
      </c>
    </row>
    <row r="111" spans="1:7" ht="16" x14ac:dyDescent="0.2">
      <c r="A111" s="91" t="s">
        <v>1318</v>
      </c>
      <c r="B111" s="91" t="s">
        <v>1328</v>
      </c>
      <c r="C111" s="92">
        <v>6</v>
      </c>
      <c r="D111" s="92">
        <v>697992430</v>
      </c>
      <c r="E111" s="92">
        <v>152121573</v>
      </c>
      <c r="F111" s="92">
        <v>2097557</v>
      </c>
      <c r="G111" s="92">
        <v>25167</v>
      </c>
    </row>
    <row r="112" spans="1:7" ht="16" x14ac:dyDescent="0.2">
      <c r="A112" s="91" t="s">
        <v>1318</v>
      </c>
      <c r="B112" s="91" t="s">
        <v>1328</v>
      </c>
      <c r="C112" s="92">
        <v>7</v>
      </c>
      <c r="D112" s="92">
        <v>1115394970</v>
      </c>
      <c r="E112" s="92">
        <v>205688878</v>
      </c>
      <c r="F112" s="92">
        <v>2376561</v>
      </c>
      <c r="G112" s="92">
        <v>32185</v>
      </c>
    </row>
    <row r="113" spans="1:7" ht="16" x14ac:dyDescent="0.2">
      <c r="A113" s="91" t="s">
        <v>1318</v>
      </c>
      <c r="B113" s="91" t="s">
        <v>1328</v>
      </c>
      <c r="C113" s="92">
        <v>8</v>
      </c>
      <c r="D113" s="92">
        <v>489742330</v>
      </c>
      <c r="E113" s="92">
        <v>187168348</v>
      </c>
      <c r="F113" s="92">
        <v>2552496</v>
      </c>
      <c r="G113" s="92">
        <v>34604</v>
      </c>
    </row>
    <row r="114" spans="1:7" ht="16" x14ac:dyDescent="0.2">
      <c r="A114" s="91" t="s">
        <v>1318</v>
      </c>
      <c r="B114" s="91" t="s">
        <v>1328</v>
      </c>
      <c r="C114" s="92">
        <v>9</v>
      </c>
      <c r="D114" s="92">
        <v>390627290</v>
      </c>
      <c r="E114" s="92">
        <v>120529762</v>
      </c>
      <c r="F114" s="92">
        <v>1438480</v>
      </c>
      <c r="G114" s="92">
        <v>19585</v>
      </c>
    </row>
    <row r="115" spans="1:7" ht="16" x14ac:dyDescent="0.2">
      <c r="A115" s="91" t="s">
        <v>1318</v>
      </c>
      <c r="B115" s="91" t="s">
        <v>1328</v>
      </c>
      <c r="C115" s="92">
        <v>10</v>
      </c>
      <c r="D115" s="92">
        <v>541386970</v>
      </c>
      <c r="E115" s="92">
        <v>120736931</v>
      </c>
      <c r="F115" s="92">
        <v>1252980</v>
      </c>
      <c r="G115" s="92">
        <v>29568</v>
      </c>
    </row>
    <row r="116" spans="1:7" ht="16" x14ac:dyDescent="0.2">
      <c r="A116" s="91" t="s">
        <v>1318</v>
      </c>
      <c r="B116" s="91" t="s">
        <v>1328</v>
      </c>
      <c r="C116" s="92">
        <v>11</v>
      </c>
      <c r="D116" s="92">
        <v>640481650</v>
      </c>
      <c r="E116" s="92">
        <v>172765945</v>
      </c>
      <c r="F116" s="92">
        <v>2205176</v>
      </c>
      <c r="G116" s="92">
        <v>33420</v>
      </c>
    </row>
    <row r="117" spans="1:7" ht="16" x14ac:dyDescent="0.2">
      <c r="A117" s="91" t="s">
        <v>1318</v>
      </c>
      <c r="B117" s="91" t="s">
        <v>1328</v>
      </c>
      <c r="C117" s="92">
        <v>12</v>
      </c>
      <c r="D117" s="92">
        <v>680482530</v>
      </c>
      <c r="E117" s="92">
        <v>109230510</v>
      </c>
      <c r="F117" s="92">
        <v>759050</v>
      </c>
      <c r="G117" s="92">
        <v>17211</v>
      </c>
    </row>
    <row r="118" spans="1:7" ht="16" x14ac:dyDescent="0.2">
      <c r="A118" s="91" t="s">
        <v>1319</v>
      </c>
      <c r="B118" s="91" t="s">
        <v>1310</v>
      </c>
      <c r="C118" s="92">
        <v>2</v>
      </c>
      <c r="D118" s="92">
        <v>1710</v>
      </c>
      <c r="E118" s="92">
        <v>7581</v>
      </c>
      <c r="F118" s="92">
        <v>0</v>
      </c>
      <c r="G118" s="92">
        <v>0</v>
      </c>
    </row>
    <row r="119" spans="1:7" ht="16" x14ac:dyDescent="0.2">
      <c r="A119" s="91" t="s">
        <v>1319</v>
      </c>
      <c r="B119" s="91" t="s">
        <v>1310</v>
      </c>
      <c r="C119" s="92">
        <v>3</v>
      </c>
      <c r="D119" s="92">
        <v>2013</v>
      </c>
      <c r="E119" s="92">
        <v>5238</v>
      </c>
      <c r="F119" s="92">
        <v>0</v>
      </c>
      <c r="G119" s="92">
        <v>0</v>
      </c>
    </row>
    <row r="120" spans="1:7" ht="16" x14ac:dyDescent="0.2">
      <c r="A120" s="91" t="s">
        <v>1319</v>
      </c>
      <c r="B120" s="91" t="s">
        <v>1310</v>
      </c>
      <c r="C120" s="92">
        <v>5</v>
      </c>
      <c r="D120" s="92">
        <v>3233</v>
      </c>
      <c r="E120" s="92">
        <v>7887</v>
      </c>
      <c r="F120" s="92">
        <v>0</v>
      </c>
      <c r="G120" s="92">
        <v>0</v>
      </c>
    </row>
    <row r="121" spans="1:7" ht="16" x14ac:dyDescent="0.2">
      <c r="A121" s="91" t="s">
        <v>1319</v>
      </c>
      <c r="B121" s="91" t="s">
        <v>1310</v>
      </c>
      <c r="C121" s="92">
        <v>6</v>
      </c>
      <c r="D121" s="92">
        <v>1212</v>
      </c>
      <c r="E121" s="92">
        <v>3534</v>
      </c>
      <c r="F121" s="92">
        <v>0</v>
      </c>
      <c r="G121" s="92">
        <v>0</v>
      </c>
    </row>
    <row r="122" spans="1:7" ht="16" x14ac:dyDescent="0.2">
      <c r="A122" s="91" t="s">
        <v>1319</v>
      </c>
      <c r="B122" s="91" t="s">
        <v>1310</v>
      </c>
      <c r="C122" s="92">
        <v>7</v>
      </c>
      <c r="D122" s="92">
        <v>1551</v>
      </c>
      <c r="E122" s="92">
        <v>3879</v>
      </c>
      <c r="F122" s="92">
        <v>0</v>
      </c>
      <c r="G122" s="92">
        <v>0</v>
      </c>
    </row>
    <row r="123" spans="1:7" ht="16" x14ac:dyDescent="0.2">
      <c r="A123" s="91" t="s">
        <v>1319</v>
      </c>
      <c r="B123" s="91" t="s">
        <v>1310</v>
      </c>
      <c r="C123" s="92">
        <v>8</v>
      </c>
      <c r="D123" s="92">
        <v>1115</v>
      </c>
      <c r="E123" s="92">
        <v>4099</v>
      </c>
      <c r="F123" s="92">
        <v>0</v>
      </c>
      <c r="G123" s="92">
        <v>0</v>
      </c>
    </row>
    <row r="124" spans="1:7" ht="16" x14ac:dyDescent="0.2">
      <c r="A124" s="91" t="s">
        <v>1319</v>
      </c>
      <c r="B124" s="91" t="s">
        <v>1310</v>
      </c>
      <c r="C124" s="92">
        <v>9</v>
      </c>
      <c r="D124" s="92">
        <v>2800</v>
      </c>
      <c r="E124" s="92">
        <v>6630</v>
      </c>
      <c r="F124" s="92">
        <v>0</v>
      </c>
      <c r="G124" s="92">
        <v>0</v>
      </c>
    </row>
    <row r="125" spans="1:7" ht="16" x14ac:dyDescent="0.2">
      <c r="A125" s="91" t="s">
        <v>1319</v>
      </c>
      <c r="B125" s="91" t="s">
        <v>1310</v>
      </c>
      <c r="C125" s="92">
        <v>10</v>
      </c>
      <c r="D125" s="92">
        <v>4671</v>
      </c>
      <c r="E125" s="92">
        <v>18411</v>
      </c>
      <c r="F125" s="92">
        <v>0</v>
      </c>
      <c r="G125" s="92">
        <v>0</v>
      </c>
    </row>
    <row r="126" spans="1:7" ht="16" x14ac:dyDescent="0.2">
      <c r="A126" s="91" t="s">
        <v>1319</v>
      </c>
      <c r="B126" s="91" t="s">
        <v>1310</v>
      </c>
      <c r="C126" s="92">
        <v>11</v>
      </c>
      <c r="D126" s="92">
        <v>1052</v>
      </c>
      <c r="E126" s="92">
        <v>3099</v>
      </c>
      <c r="F126" s="92">
        <v>0</v>
      </c>
      <c r="G126" s="92">
        <v>0</v>
      </c>
    </row>
    <row r="127" spans="1:7" ht="16" x14ac:dyDescent="0.2">
      <c r="A127" s="91" t="s">
        <v>1319</v>
      </c>
      <c r="B127" s="91" t="s">
        <v>1310</v>
      </c>
      <c r="C127" s="92">
        <v>12</v>
      </c>
      <c r="D127" s="92">
        <v>1643</v>
      </c>
      <c r="E127" s="92">
        <v>6235</v>
      </c>
      <c r="F127" s="92">
        <v>0</v>
      </c>
      <c r="G127" s="92">
        <v>0</v>
      </c>
    </row>
    <row r="128" spans="1:7" ht="16" x14ac:dyDescent="0.2">
      <c r="A128" s="91" t="s">
        <v>1319</v>
      </c>
      <c r="B128" s="91" t="s">
        <v>1323</v>
      </c>
      <c r="C128" s="92">
        <v>1</v>
      </c>
      <c r="D128" s="92">
        <v>4332</v>
      </c>
      <c r="E128" s="92">
        <v>14757</v>
      </c>
      <c r="F128" s="92">
        <v>0</v>
      </c>
      <c r="G128" s="92">
        <v>0</v>
      </c>
    </row>
    <row r="129" spans="1:7" ht="16" x14ac:dyDescent="0.2">
      <c r="A129" s="91" t="s">
        <v>1319</v>
      </c>
      <c r="B129" s="91" t="s">
        <v>1323</v>
      </c>
      <c r="C129" s="92">
        <v>8</v>
      </c>
      <c r="D129" s="92">
        <v>4125</v>
      </c>
      <c r="E129" s="92">
        <v>10074</v>
      </c>
      <c r="F129" s="92">
        <v>0</v>
      </c>
      <c r="G129" s="92">
        <v>0</v>
      </c>
    </row>
    <row r="130" spans="1:7" ht="16" x14ac:dyDescent="0.2">
      <c r="A130" s="91" t="s">
        <v>1319</v>
      </c>
      <c r="B130" s="91" t="s">
        <v>1328</v>
      </c>
      <c r="C130" s="92">
        <v>1</v>
      </c>
      <c r="D130" s="92">
        <v>319922300</v>
      </c>
      <c r="E130" s="92">
        <v>409061027</v>
      </c>
      <c r="F130" s="92">
        <v>14205031</v>
      </c>
      <c r="G130" s="92">
        <v>365340</v>
      </c>
    </row>
    <row r="131" spans="1:7" ht="16" x14ac:dyDescent="0.2">
      <c r="A131" s="91" t="s">
        <v>1319</v>
      </c>
      <c r="B131" s="91" t="s">
        <v>1328</v>
      </c>
      <c r="C131" s="92">
        <v>2</v>
      </c>
      <c r="D131" s="92">
        <v>255209800</v>
      </c>
      <c r="E131" s="92">
        <v>343833590</v>
      </c>
      <c r="F131" s="92">
        <v>10373257</v>
      </c>
      <c r="G131" s="92">
        <v>305734</v>
      </c>
    </row>
    <row r="132" spans="1:7" ht="16" x14ac:dyDescent="0.2">
      <c r="A132" s="91" t="s">
        <v>1319</v>
      </c>
      <c r="B132" s="91" t="s">
        <v>1328</v>
      </c>
      <c r="C132" s="92">
        <v>3</v>
      </c>
      <c r="D132" s="92">
        <v>324998800</v>
      </c>
      <c r="E132" s="92">
        <v>398802868</v>
      </c>
      <c r="F132" s="92">
        <v>14118564</v>
      </c>
      <c r="G132" s="92">
        <v>356411</v>
      </c>
    </row>
    <row r="133" spans="1:7" ht="16" x14ac:dyDescent="0.2">
      <c r="A133" s="91" t="s">
        <v>1319</v>
      </c>
      <c r="B133" s="91" t="s">
        <v>1328</v>
      </c>
      <c r="C133" s="92">
        <v>4</v>
      </c>
      <c r="D133" s="92">
        <v>535927400</v>
      </c>
      <c r="E133" s="92">
        <v>615505148</v>
      </c>
      <c r="F133" s="92">
        <v>19691215</v>
      </c>
      <c r="G133" s="92">
        <v>548269</v>
      </c>
    </row>
    <row r="134" spans="1:7" ht="16" x14ac:dyDescent="0.2">
      <c r="A134" s="91" t="s">
        <v>1319</v>
      </c>
      <c r="B134" s="91" t="s">
        <v>1328</v>
      </c>
      <c r="C134" s="92">
        <v>5</v>
      </c>
      <c r="D134" s="92">
        <v>260773600</v>
      </c>
      <c r="E134" s="92">
        <v>302590431</v>
      </c>
      <c r="F134" s="92">
        <v>9650130</v>
      </c>
      <c r="G134" s="92">
        <v>269510</v>
      </c>
    </row>
    <row r="135" spans="1:7" ht="16" x14ac:dyDescent="0.2">
      <c r="A135" s="91" t="s">
        <v>1319</v>
      </c>
      <c r="B135" s="91" t="s">
        <v>1328</v>
      </c>
      <c r="C135" s="92">
        <v>6</v>
      </c>
      <c r="D135" s="92">
        <v>347865300</v>
      </c>
      <c r="E135" s="92">
        <v>390350009</v>
      </c>
      <c r="F135" s="92">
        <v>11453594</v>
      </c>
      <c r="G135" s="92">
        <v>346813</v>
      </c>
    </row>
    <row r="136" spans="1:7" ht="16" x14ac:dyDescent="0.2">
      <c r="A136" s="91" t="s">
        <v>1319</v>
      </c>
      <c r="B136" s="91" t="s">
        <v>1328</v>
      </c>
      <c r="C136" s="92">
        <v>7</v>
      </c>
      <c r="D136" s="92">
        <v>365485000</v>
      </c>
      <c r="E136" s="92">
        <v>502638116</v>
      </c>
      <c r="F136" s="92">
        <v>12764627</v>
      </c>
      <c r="G136" s="92">
        <v>444900</v>
      </c>
    </row>
    <row r="137" spans="1:7" ht="16" x14ac:dyDescent="0.2">
      <c r="A137" s="91" t="s">
        <v>1319</v>
      </c>
      <c r="B137" s="91" t="s">
        <v>1328</v>
      </c>
      <c r="C137" s="92">
        <v>8</v>
      </c>
      <c r="D137" s="92">
        <v>395922200</v>
      </c>
      <c r="E137" s="92">
        <v>574813986</v>
      </c>
      <c r="F137" s="92">
        <v>13721665</v>
      </c>
      <c r="G137" s="92">
        <v>507994</v>
      </c>
    </row>
    <row r="138" spans="1:7" ht="16" x14ac:dyDescent="0.2">
      <c r="A138" s="91" t="s">
        <v>1319</v>
      </c>
      <c r="B138" s="91" t="s">
        <v>1328</v>
      </c>
      <c r="C138" s="92">
        <v>9</v>
      </c>
      <c r="D138" s="92">
        <v>144950200</v>
      </c>
      <c r="E138" s="92">
        <v>220640271</v>
      </c>
      <c r="F138" s="92">
        <v>5597932</v>
      </c>
      <c r="G138" s="92">
        <v>195280</v>
      </c>
    </row>
    <row r="139" spans="1:7" ht="16" x14ac:dyDescent="0.2">
      <c r="A139" s="91" t="s">
        <v>1319</v>
      </c>
      <c r="B139" s="91" t="s">
        <v>1328</v>
      </c>
      <c r="C139" s="92">
        <v>10</v>
      </c>
      <c r="D139" s="92">
        <v>413450000</v>
      </c>
      <c r="E139" s="92">
        <v>639952931</v>
      </c>
      <c r="F139" s="92">
        <v>18427542</v>
      </c>
      <c r="G139" s="92">
        <v>572840</v>
      </c>
    </row>
    <row r="140" spans="1:7" ht="16" x14ac:dyDescent="0.2">
      <c r="A140" s="91" t="s">
        <v>1319</v>
      </c>
      <c r="B140" s="91" t="s">
        <v>1328</v>
      </c>
      <c r="C140" s="92">
        <v>11</v>
      </c>
      <c r="D140" s="92">
        <v>80573300</v>
      </c>
      <c r="E140" s="92">
        <v>122800377</v>
      </c>
      <c r="F140" s="92">
        <v>2872247</v>
      </c>
      <c r="G140" s="92">
        <v>108474</v>
      </c>
    </row>
    <row r="141" spans="1:7" ht="16" x14ac:dyDescent="0.2">
      <c r="A141" s="91" t="s">
        <v>1319</v>
      </c>
      <c r="B141" s="91" t="s">
        <v>1328</v>
      </c>
      <c r="C141" s="92">
        <v>12</v>
      </c>
      <c r="D141" s="92">
        <v>383619800</v>
      </c>
      <c r="E141" s="92">
        <v>646624576</v>
      </c>
      <c r="F141" s="92">
        <v>14258716</v>
      </c>
      <c r="G141" s="92">
        <v>570446</v>
      </c>
    </row>
    <row r="142" spans="1:7" ht="16" x14ac:dyDescent="0.2">
      <c r="A142" s="91" t="s">
        <v>1320</v>
      </c>
      <c r="B142" s="91" t="s">
        <v>1323</v>
      </c>
      <c r="C142" s="92">
        <v>6</v>
      </c>
      <c r="D142" s="92">
        <v>147588</v>
      </c>
      <c r="E142" s="92">
        <v>53186</v>
      </c>
      <c r="F142" s="92">
        <v>0</v>
      </c>
      <c r="G142" s="92">
        <v>0</v>
      </c>
    </row>
    <row r="143" spans="1:7" ht="16" x14ac:dyDescent="0.2">
      <c r="A143" s="91" t="s">
        <v>1320</v>
      </c>
      <c r="B143" s="91" t="s">
        <v>1323</v>
      </c>
      <c r="C143" s="92">
        <v>8</v>
      </c>
      <c r="D143" s="92">
        <v>83485</v>
      </c>
      <c r="E143" s="92">
        <v>51748</v>
      </c>
      <c r="F143" s="92">
        <v>0</v>
      </c>
      <c r="G143" s="92">
        <v>0</v>
      </c>
    </row>
    <row r="144" spans="1:7" ht="16" x14ac:dyDescent="0.2">
      <c r="A144" s="91" t="s">
        <v>1320</v>
      </c>
      <c r="B144" s="91" t="s">
        <v>1328</v>
      </c>
      <c r="C144" s="92">
        <v>6</v>
      </c>
      <c r="D144" s="92">
        <v>9598240</v>
      </c>
      <c r="E144" s="92">
        <v>3304853</v>
      </c>
      <c r="F144" s="92">
        <v>0</v>
      </c>
      <c r="G144" s="92">
        <v>0</v>
      </c>
    </row>
    <row r="145" spans="1:7" ht="16" x14ac:dyDescent="0.2">
      <c r="A145" s="91" t="s">
        <v>1320</v>
      </c>
      <c r="B145" s="91" t="s">
        <v>1328</v>
      </c>
      <c r="C145" s="92">
        <v>7</v>
      </c>
      <c r="D145" s="92">
        <v>10927730</v>
      </c>
      <c r="E145" s="92">
        <v>4330620</v>
      </c>
      <c r="F145" s="92">
        <v>0</v>
      </c>
      <c r="G145" s="92">
        <v>0</v>
      </c>
    </row>
    <row r="146" spans="1:7" ht="16" x14ac:dyDescent="0.2">
      <c r="A146" s="91" t="s">
        <v>1320</v>
      </c>
      <c r="B146" s="91" t="s">
        <v>1328</v>
      </c>
      <c r="C146" s="92">
        <v>9</v>
      </c>
      <c r="D146" s="92">
        <v>10064616</v>
      </c>
      <c r="E146" s="92">
        <v>5410334</v>
      </c>
      <c r="F146" s="92">
        <v>0</v>
      </c>
      <c r="G146" s="92">
        <v>0</v>
      </c>
    </row>
    <row r="147" spans="1:7" ht="16" x14ac:dyDescent="0.2">
      <c r="A147" s="91" t="s">
        <v>1320</v>
      </c>
      <c r="B147" s="91" t="s">
        <v>1328</v>
      </c>
      <c r="C147" s="92">
        <v>11</v>
      </c>
      <c r="D147" s="92">
        <v>11076582</v>
      </c>
      <c r="E147" s="92">
        <v>7661762</v>
      </c>
      <c r="F147" s="92">
        <v>0</v>
      </c>
      <c r="G147" s="92">
        <v>0</v>
      </c>
    </row>
    <row r="148" spans="1:7" ht="16" x14ac:dyDescent="0.2">
      <c r="A148" s="91" t="s">
        <v>1321</v>
      </c>
      <c r="B148" s="91" t="s">
        <v>1310</v>
      </c>
      <c r="C148" s="92">
        <v>2</v>
      </c>
      <c r="D148" s="92">
        <v>1</v>
      </c>
      <c r="E148" s="92">
        <v>229</v>
      </c>
      <c r="F148" s="92">
        <v>0</v>
      </c>
      <c r="G148" s="92">
        <v>0</v>
      </c>
    </row>
    <row r="149" spans="1:7" ht="16" x14ac:dyDescent="0.2">
      <c r="A149" s="91" t="s">
        <v>1321</v>
      </c>
      <c r="B149" s="91" t="s">
        <v>1328</v>
      </c>
      <c r="C149" s="92">
        <v>4</v>
      </c>
      <c r="D149" s="92">
        <v>5338680</v>
      </c>
      <c r="E149" s="92">
        <v>4827808</v>
      </c>
      <c r="F149" s="92">
        <v>0</v>
      </c>
      <c r="G149" s="92">
        <v>0</v>
      </c>
    </row>
    <row r="150" spans="1:7" ht="16" x14ac:dyDescent="0.2">
      <c r="A150" s="91" t="s">
        <v>1321</v>
      </c>
      <c r="B150" s="91" t="s">
        <v>1328</v>
      </c>
      <c r="C150" s="92">
        <v>6</v>
      </c>
      <c r="D150" s="92">
        <v>16797840</v>
      </c>
      <c r="E150" s="92">
        <v>16684707</v>
      </c>
      <c r="F150" s="92">
        <v>0</v>
      </c>
      <c r="G150" s="92">
        <v>0</v>
      </c>
    </row>
    <row r="151" spans="1:7" ht="16" x14ac:dyDescent="0.2">
      <c r="A151" s="91" t="s">
        <v>707</v>
      </c>
      <c r="B151" s="91" t="s">
        <v>1310</v>
      </c>
      <c r="C151" s="92">
        <v>1</v>
      </c>
      <c r="D151" s="92">
        <v>9751300</v>
      </c>
      <c r="E151" s="92">
        <v>3511658</v>
      </c>
      <c r="F151" s="92">
        <v>475000</v>
      </c>
      <c r="G151" s="92">
        <v>21130</v>
      </c>
    </row>
    <row r="152" spans="1:7" ht="16" x14ac:dyDescent="0.2">
      <c r="A152" s="91" t="s">
        <v>707</v>
      </c>
      <c r="B152" s="91" t="s">
        <v>1310</v>
      </c>
      <c r="C152" s="92">
        <v>2</v>
      </c>
      <c r="D152" s="92">
        <v>930000</v>
      </c>
      <c r="E152" s="92">
        <v>450000</v>
      </c>
      <c r="F152" s="92">
        <v>0</v>
      </c>
      <c r="G152" s="92">
        <v>0</v>
      </c>
    </row>
    <row r="153" spans="1:7" ht="16" x14ac:dyDescent="0.2">
      <c r="A153" s="91" t="s">
        <v>707</v>
      </c>
      <c r="B153" s="91" t="s">
        <v>1310</v>
      </c>
      <c r="C153" s="92">
        <v>3</v>
      </c>
      <c r="D153" s="92">
        <v>201600</v>
      </c>
      <c r="E153" s="92">
        <v>66000</v>
      </c>
      <c r="F153" s="92">
        <v>0</v>
      </c>
      <c r="G153" s="92">
        <v>0</v>
      </c>
    </row>
    <row r="154" spans="1:7" ht="16" x14ac:dyDescent="0.2">
      <c r="A154" s="91" t="s">
        <v>707</v>
      </c>
      <c r="B154" s="91" t="s">
        <v>1310</v>
      </c>
      <c r="C154" s="92">
        <v>5</v>
      </c>
      <c r="D154" s="92">
        <v>10100000</v>
      </c>
      <c r="E154" s="92">
        <v>16500000</v>
      </c>
      <c r="F154" s="92">
        <v>0</v>
      </c>
      <c r="G154" s="92">
        <v>0</v>
      </c>
    </row>
    <row r="155" spans="1:7" ht="16" x14ac:dyDescent="0.2">
      <c r="A155" s="91" t="s">
        <v>707</v>
      </c>
      <c r="B155" s="91" t="s">
        <v>1310</v>
      </c>
      <c r="C155" s="92">
        <v>6</v>
      </c>
      <c r="D155" s="92">
        <v>5435000</v>
      </c>
      <c r="E155" s="92">
        <v>2500000</v>
      </c>
      <c r="F155" s="92">
        <v>0</v>
      </c>
      <c r="G155" s="92">
        <v>0</v>
      </c>
    </row>
    <row r="156" spans="1:7" ht="16" x14ac:dyDescent="0.2">
      <c r="A156" s="91" t="s">
        <v>707</v>
      </c>
      <c r="B156" s="91" t="s">
        <v>1310</v>
      </c>
      <c r="C156" s="92">
        <v>8</v>
      </c>
      <c r="D156" s="92">
        <v>10996000</v>
      </c>
      <c r="E156" s="92">
        <v>12697649</v>
      </c>
      <c r="F156" s="92">
        <v>5000</v>
      </c>
      <c r="G156" s="92">
        <v>1000</v>
      </c>
    </row>
    <row r="157" spans="1:7" ht="16" x14ac:dyDescent="0.2">
      <c r="A157" s="91" t="s">
        <v>707</v>
      </c>
      <c r="B157" s="91" t="s">
        <v>1310</v>
      </c>
      <c r="C157" s="92">
        <v>10</v>
      </c>
      <c r="D157" s="92">
        <v>10668000</v>
      </c>
      <c r="E157" s="92">
        <v>8500000</v>
      </c>
      <c r="F157" s="92">
        <v>0</v>
      </c>
      <c r="G157" s="92">
        <v>0</v>
      </c>
    </row>
    <row r="158" spans="1:7" ht="16" x14ac:dyDescent="0.2">
      <c r="A158" s="91" t="s">
        <v>707</v>
      </c>
      <c r="B158" s="91" t="s">
        <v>1310</v>
      </c>
      <c r="C158" s="92">
        <v>11</v>
      </c>
      <c r="D158" s="92">
        <v>2985000</v>
      </c>
      <c r="E158" s="92">
        <v>545000</v>
      </c>
      <c r="F158" s="92">
        <v>0</v>
      </c>
      <c r="G158" s="92">
        <v>0</v>
      </c>
    </row>
    <row r="159" spans="1:7" ht="16" x14ac:dyDescent="0.2">
      <c r="A159" s="91" t="s">
        <v>1322</v>
      </c>
      <c r="B159" s="91" t="s">
        <v>1309</v>
      </c>
      <c r="C159" s="92">
        <v>1</v>
      </c>
      <c r="D159" s="92">
        <v>12050794</v>
      </c>
      <c r="E159" s="92">
        <v>18973828</v>
      </c>
      <c r="F159" s="92">
        <v>2201878.7000000002</v>
      </c>
      <c r="G159" s="92">
        <v>5913</v>
      </c>
    </row>
    <row r="160" spans="1:7" ht="16" x14ac:dyDescent="0.2">
      <c r="A160" s="91" t="s">
        <v>1322</v>
      </c>
      <c r="B160" s="91" t="s">
        <v>1309</v>
      </c>
      <c r="C160" s="92">
        <v>2</v>
      </c>
      <c r="D160" s="92">
        <v>17877635</v>
      </c>
      <c r="E160" s="92">
        <v>22976821</v>
      </c>
      <c r="F160" s="92">
        <v>3623865.1</v>
      </c>
      <c r="G160" s="92">
        <v>8165.8</v>
      </c>
    </row>
    <row r="161" spans="1:7" ht="16" x14ac:dyDescent="0.2">
      <c r="A161" s="91" t="s">
        <v>1322</v>
      </c>
      <c r="B161" s="91" t="s">
        <v>1309</v>
      </c>
      <c r="C161" s="92">
        <v>3</v>
      </c>
      <c r="D161" s="92">
        <v>9584475</v>
      </c>
      <c r="E161" s="92">
        <v>10700144</v>
      </c>
      <c r="F161" s="92">
        <v>1194363.6000000001</v>
      </c>
      <c r="G161" s="92">
        <v>4823.3</v>
      </c>
    </row>
    <row r="162" spans="1:7" ht="16" x14ac:dyDescent="0.2">
      <c r="A162" s="91" t="s">
        <v>1322</v>
      </c>
      <c r="B162" s="91" t="s">
        <v>1309</v>
      </c>
      <c r="C162" s="92">
        <v>4</v>
      </c>
      <c r="D162" s="92">
        <v>830716</v>
      </c>
      <c r="E162" s="92">
        <v>1274771</v>
      </c>
      <c r="F162" s="92">
        <v>24179</v>
      </c>
      <c r="G162" s="92">
        <v>1901</v>
      </c>
    </row>
    <row r="163" spans="1:7" ht="16" x14ac:dyDescent="0.2">
      <c r="A163" s="91" t="s">
        <v>1322</v>
      </c>
      <c r="B163" s="91" t="s">
        <v>1310</v>
      </c>
      <c r="C163" s="92">
        <v>1</v>
      </c>
      <c r="D163" s="92">
        <v>34463</v>
      </c>
      <c r="E163" s="92">
        <v>67695</v>
      </c>
      <c r="F163" s="92">
        <v>0</v>
      </c>
      <c r="G163" s="92">
        <v>0</v>
      </c>
    </row>
    <row r="164" spans="1:7" ht="16" x14ac:dyDescent="0.2">
      <c r="A164" s="91" t="s">
        <v>1322</v>
      </c>
      <c r="B164" s="91" t="s">
        <v>1310</v>
      </c>
      <c r="C164" s="92">
        <v>2</v>
      </c>
      <c r="D164" s="92">
        <v>317668</v>
      </c>
      <c r="E164" s="92">
        <v>496770</v>
      </c>
      <c r="F164" s="92">
        <v>0</v>
      </c>
      <c r="G164" s="92">
        <v>0</v>
      </c>
    </row>
    <row r="165" spans="1:7" ht="16" x14ac:dyDescent="0.2">
      <c r="A165" s="91" t="s">
        <v>1322</v>
      </c>
      <c r="B165" s="91" t="s">
        <v>1310</v>
      </c>
      <c r="C165" s="92">
        <v>3</v>
      </c>
      <c r="D165" s="92">
        <v>9570</v>
      </c>
      <c r="E165" s="92">
        <v>4695</v>
      </c>
      <c r="F165" s="92">
        <v>0</v>
      </c>
      <c r="G165" s="92">
        <v>0</v>
      </c>
    </row>
    <row r="166" spans="1:7" ht="16" x14ac:dyDescent="0.2">
      <c r="A166" s="91" t="s">
        <v>1322</v>
      </c>
      <c r="B166" s="91" t="s">
        <v>1310</v>
      </c>
      <c r="C166" s="92">
        <v>4</v>
      </c>
      <c r="D166" s="92">
        <v>16363</v>
      </c>
      <c r="E166" s="92">
        <v>14377</v>
      </c>
      <c r="F166" s="92">
        <v>0</v>
      </c>
      <c r="G166" s="92">
        <v>0</v>
      </c>
    </row>
    <row r="167" spans="1:7" ht="16" x14ac:dyDescent="0.2">
      <c r="A167" s="91" t="s">
        <v>1322</v>
      </c>
      <c r="B167" s="91" t="s">
        <v>1310</v>
      </c>
      <c r="C167" s="92">
        <v>5</v>
      </c>
      <c r="D167" s="92">
        <v>283</v>
      </c>
      <c r="E167" s="92">
        <v>1592</v>
      </c>
      <c r="F167" s="92">
        <v>0</v>
      </c>
      <c r="G167" s="92">
        <v>0</v>
      </c>
    </row>
    <row r="168" spans="1:7" ht="16" x14ac:dyDescent="0.2">
      <c r="A168" s="91" t="s">
        <v>1322</v>
      </c>
      <c r="B168" s="91" t="s">
        <v>1310</v>
      </c>
      <c r="C168" s="92">
        <v>6</v>
      </c>
      <c r="D168" s="92">
        <v>9646</v>
      </c>
      <c r="E168" s="92">
        <v>31567</v>
      </c>
      <c r="F168" s="92">
        <v>0</v>
      </c>
      <c r="G168" s="92">
        <v>0</v>
      </c>
    </row>
    <row r="169" spans="1:7" ht="16" x14ac:dyDescent="0.2">
      <c r="A169" s="91" t="s">
        <v>1322</v>
      </c>
      <c r="B169" s="91" t="s">
        <v>1310</v>
      </c>
      <c r="C169" s="92">
        <v>7</v>
      </c>
      <c r="D169" s="92">
        <v>23350</v>
      </c>
      <c r="E169" s="92">
        <v>109468</v>
      </c>
      <c r="F169" s="92">
        <v>32500</v>
      </c>
      <c r="G169" s="92">
        <v>45</v>
      </c>
    </row>
    <row r="170" spans="1:7" ht="16" x14ac:dyDescent="0.2">
      <c r="A170" s="91" t="s">
        <v>1322</v>
      </c>
      <c r="B170" s="91" t="s">
        <v>1310</v>
      </c>
      <c r="C170" s="92">
        <v>8</v>
      </c>
      <c r="D170" s="92">
        <v>31821</v>
      </c>
      <c r="E170" s="92">
        <v>148316</v>
      </c>
      <c r="F170" s="92">
        <v>34784.1</v>
      </c>
      <c r="G170" s="92">
        <v>467.1</v>
      </c>
    </row>
    <row r="171" spans="1:7" ht="16" x14ac:dyDescent="0.2">
      <c r="A171" s="91" t="s">
        <v>1322</v>
      </c>
      <c r="B171" s="91" t="s">
        <v>1310</v>
      </c>
      <c r="C171" s="92">
        <v>9</v>
      </c>
      <c r="D171" s="92">
        <v>1041</v>
      </c>
      <c r="E171" s="92">
        <v>2399</v>
      </c>
      <c r="F171" s="92">
        <v>0</v>
      </c>
      <c r="G171" s="92">
        <v>0</v>
      </c>
    </row>
    <row r="172" spans="1:7" ht="16" x14ac:dyDescent="0.2">
      <c r="A172" s="91" t="s">
        <v>1322</v>
      </c>
      <c r="B172" s="91" t="s">
        <v>1310</v>
      </c>
      <c r="C172" s="92">
        <v>10</v>
      </c>
      <c r="D172" s="92">
        <v>5775</v>
      </c>
      <c r="E172" s="92">
        <v>11115</v>
      </c>
      <c r="F172" s="92">
        <v>0</v>
      </c>
      <c r="G172" s="92">
        <v>0</v>
      </c>
    </row>
    <row r="173" spans="1:7" ht="16" x14ac:dyDescent="0.2">
      <c r="A173" s="91" t="s">
        <v>1322</v>
      </c>
      <c r="B173" s="91" t="s">
        <v>1310</v>
      </c>
      <c r="C173" s="92">
        <v>12</v>
      </c>
      <c r="D173" s="92">
        <v>4006</v>
      </c>
      <c r="E173" s="92">
        <v>6647</v>
      </c>
      <c r="F173" s="92">
        <v>0</v>
      </c>
      <c r="G173" s="92">
        <v>0</v>
      </c>
    </row>
    <row r="174" spans="1:7" ht="16" x14ac:dyDescent="0.2">
      <c r="A174" s="91" t="s">
        <v>1322</v>
      </c>
      <c r="B174" s="91" t="s">
        <v>1328</v>
      </c>
      <c r="C174" s="92">
        <v>1</v>
      </c>
      <c r="D174" s="92">
        <v>22014000</v>
      </c>
      <c r="E174" s="92">
        <v>37719500</v>
      </c>
      <c r="F174" s="92">
        <v>952109</v>
      </c>
      <c r="G174" s="92">
        <v>9786</v>
      </c>
    </row>
    <row r="175" spans="1:7" ht="16" x14ac:dyDescent="0.2">
      <c r="A175" s="91" t="s">
        <v>1322</v>
      </c>
      <c r="B175" s="91" t="s">
        <v>1328</v>
      </c>
      <c r="C175" s="92">
        <v>2</v>
      </c>
      <c r="D175" s="92">
        <v>33004330</v>
      </c>
      <c r="E175" s="92">
        <v>54697897</v>
      </c>
      <c r="F175" s="92">
        <v>726126</v>
      </c>
      <c r="G175" s="92">
        <v>9866</v>
      </c>
    </row>
    <row r="176" spans="1:7" ht="16" x14ac:dyDescent="0.2">
      <c r="A176" s="91" t="s">
        <v>1322</v>
      </c>
      <c r="B176" s="91" t="s">
        <v>1328</v>
      </c>
      <c r="C176" s="92">
        <v>3</v>
      </c>
      <c r="D176" s="92">
        <v>47022800</v>
      </c>
      <c r="E176" s="92">
        <v>77321302</v>
      </c>
      <c r="F176" s="92">
        <v>1114375</v>
      </c>
      <c r="G176" s="92">
        <v>10427</v>
      </c>
    </row>
    <row r="177" spans="1:7" ht="16" x14ac:dyDescent="0.2">
      <c r="A177" s="91" t="s">
        <v>1322</v>
      </c>
      <c r="B177" s="91" t="s">
        <v>1328</v>
      </c>
      <c r="C177" s="92">
        <v>4</v>
      </c>
      <c r="D177" s="92">
        <v>18648600</v>
      </c>
      <c r="E177" s="92">
        <v>28976047</v>
      </c>
      <c r="F177" s="92">
        <v>836445</v>
      </c>
      <c r="G177" s="92">
        <v>4343</v>
      </c>
    </row>
    <row r="178" spans="1:7" ht="16" x14ac:dyDescent="0.2">
      <c r="A178" s="91" t="s">
        <v>1322</v>
      </c>
      <c r="B178" s="91" t="s">
        <v>1328</v>
      </c>
      <c r="C178" s="92">
        <v>5</v>
      </c>
      <c r="D178" s="92">
        <v>38718600</v>
      </c>
      <c r="E178" s="92">
        <v>48340908</v>
      </c>
      <c r="F178" s="92">
        <v>676269</v>
      </c>
      <c r="G178" s="92">
        <v>8086</v>
      </c>
    </row>
    <row r="179" spans="1:7" ht="16" x14ac:dyDescent="0.2">
      <c r="A179" s="91" t="s">
        <v>1322</v>
      </c>
      <c r="B179" s="91" t="s">
        <v>1328</v>
      </c>
      <c r="C179" s="92">
        <v>6</v>
      </c>
      <c r="D179" s="92">
        <v>28748390</v>
      </c>
      <c r="E179" s="92">
        <v>37311449</v>
      </c>
      <c r="F179" s="92">
        <v>189069</v>
      </c>
      <c r="G179" s="92">
        <v>2580</v>
      </c>
    </row>
    <row r="180" spans="1:7" ht="16" x14ac:dyDescent="0.2">
      <c r="A180" s="91" t="s">
        <v>1322</v>
      </c>
      <c r="B180" s="91" t="s">
        <v>1328</v>
      </c>
      <c r="C180" s="92">
        <v>7</v>
      </c>
      <c r="D180" s="92">
        <v>67653130</v>
      </c>
      <c r="E180" s="92">
        <v>58669545</v>
      </c>
      <c r="F180" s="92">
        <v>845165</v>
      </c>
      <c r="G180" s="92">
        <v>10700</v>
      </c>
    </row>
    <row r="181" spans="1:7" ht="16" x14ac:dyDescent="0.2">
      <c r="A181" s="91" t="s">
        <v>1322</v>
      </c>
      <c r="B181" s="91" t="s">
        <v>1328</v>
      </c>
      <c r="C181" s="92">
        <v>8</v>
      </c>
      <c r="D181" s="92">
        <v>11000330</v>
      </c>
      <c r="E181" s="92">
        <v>19700226</v>
      </c>
      <c r="F181" s="92">
        <v>41264</v>
      </c>
      <c r="G181" s="92">
        <v>4995</v>
      </c>
    </row>
    <row r="182" spans="1:7" ht="16" x14ac:dyDescent="0.2">
      <c r="A182" s="91" t="s">
        <v>1322</v>
      </c>
      <c r="B182" s="91" t="s">
        <v>1328</v>
      </c>
      <c r="C182" s="92">
        <v>9</v>
      </c>
      <c r="D182" s="92">
        <v>16628250</v>
      </c>
      <c r="E182" s="92">
        <v>31059266</v>
      </c>
      <c r="F182" s="92">
        <v>440101</v>
      </c>
      <c r="G182" s="92">
        <v>5115</v>
      </c>
    </row>
    <row r="183" spans="1:7" ht="16" x14ac:dyDescent="0.2">
      <c r="A183" s="91" t="s">
        <v>1322</v>
      </c>
      <c r="B183" s="91" t="s">
        <v>1328</v>
      </c>
      <c r="C183" s="92">
        <v>10</v>
      </c>
      <c r="D183" s="92">
        <v>32278010</v>
      </c>
      <c r="E183" s="92">
        <v>53352646</v>
      </c>
      <c r="F183" s="92">
        <v>835142</v>
      </c>
      <c r="G183" s="92">
        <v>9828</v>
      </c>
    </row>
    <row r="184" spans="1:7" ht="16" x14ac:dyDescent="0.2">
      <c r="A184" s="91" t="s">
        <v>1322</v>
      </c>
      <c r="B184" s="91" t="s">
        <v>1328</v>
      </c>
      <c r="C184" s="92">
        <v>11</v>
      </c>
      <c r="D184" s="92">
        <v>21513910</v>
      </c>
      <c r="E184" s="92">
        <v>43217607</v>
      </c>
      <c r="F184" s="92">
        <v>890431</v>
      </c>
      <c r="G184" s="92">
        <v>11161</v>
      </c>
    </row>
    <row r="185" spans="1:7" ht="16" x14ac:dyDescent="0.2">
      <c r="A185" s="91" t="s">
        <v>1322</v>
      </c>
      <c r="B185" s="91" t="s">
        <v>1328</v>
      </c>
      <c r="C185" s="92">
        <v>12</v>
      </c>
      <c r="D185" s="92">
        <v>15876280</v>
      </c>
      <c r="E185" s="92">
        <v>32972486</v>
      </c>
      <c r="F185" s="92">
        <v>0</v>
      </c>
      <c r="G185" s="92">
        <v>0</v>
      </c>
    </row>
    <row r="186" spans="1:7" ht="16" x14ac:dyDescent="0.2">
      <c r="A186" s="91" t="s">
        <v>1324</v>
      </c>
      <c r="B186" s="91" t="s">
        <v>1309</v>
      </c>
      <c r="C186" s="92">
        <v>1</v>
      </c>
      <c r="D186" s="92">
        <v>36023089</v>
      </c>
      <c r="E186" s="92">
        <v>168338263</v>
      </c>
      <c r="F186" s="92">
        <v>6082547.7000000002</v>
      </c>
      <c r="G186" s="92">
        <v>151193.9</v>
      </c>
    </row>
    <row r="187" spans="1:7" ht="16" x14ac:dyDescent="0.2">
      <c r="A187" s="91" t="s">
        <v>1324</v>
      </c>
      <c r="B187" s="91" t="s">
        <v>1309</v>
      </c>
      <c r="C187" s="92">
        <v>2</v>
      </c>
      <c r="D187" s="92">
        <v>23926788</v>
      </c>
      <c r="E187" s="92">
        <v>104508885</v>
      </c>
      <c r="F187" s="92">
        <v>4027856</v>
      </c>
      <c r="G187" s="92">
        <v>101721.4</v>
      </c>
    </row>
    <row r="188" spans="1:7" ht="16" x14ac:dyDescent="0.2">
      <c r="A188" s="91" t="s">
        <v>1324</v>
      </c>
      <c r="B188" s="91" t="s">
        <v>1309</v>
      </c>
      <c r="C188" s="92">
        <v>3</v>
      </c>
      <c r="D188" s="92">
        <v>36409081</v>
      </c>
      <c r="E188" s="92">
        <v>121476243</v>
      </c>
      <c r="F188" s="92">
        <v>5255669.5999999996</v>
      </c>
      <c r="G188" s="92">
        <v>60870.5</v>
      </c>
    </row>
    <row r="189" spans="1:7" ht="16" x14ac:dyDescent="0.2">
      <c r="A189" s="91" t="s">
        <v>1324</v>
      </c>
      <c r="B189" s="91" t="s">
        <v>1309</v>
      </c>
      <c r="C189" s="92">
        <v>4</v>
      </c>
      <c r="D189" s="92">
        <v>46287263</v>
      </c>
      <c r="E189" s="92">
        <v>123680416</v>
      </c>
      <c r="F189" s="92">
        <v>7336422.2000000002</v>
      </c>
      <c r="G189" s="92">
        <v>60940.800000000003</v>
      </c>
    </row>
    <row r="190" spans="1:7" ht="16" x14ac:dyDescent="0.2">
      <c r="A190" s="91" t="s">
        <v>1324</v>
      </c>
      <c r="B190" s="91" t="s">
        <v>1309</v>
      </c>
      <c r="C190" s="92">
        <v>5</v>
      </c>
      <c r="D190" s="92">
        <v>32357129</v>
      </c>
      <c r="E190" s="92">
        <v>82539082</v>
      </c>
      <c r="F190" s="92">
        <v>6274973.5</v>
      </c>
      <c r="G190" s="92">
        <v>55972.6</v>
      </c>
    </row>
    <row r="191" spans="1:7" ht="16" x14ac:dyDescent="0.2">
      <c r="A191" s="91" t="s">
        <v>1324</v>
      </c>
      <c r="B191" s="91" t="s">
        <v>1309</v>
      </c>
      <c r="C191" s="92">
        <v>6</v>
      </c>
      <c r="D191" s="92">
        <v>31143133</v>
      </c>
      <c r="E191" s="92">
        <v>84414402</v>
      </c>
      <c r="F191" s="92">
        <v>5201620.4000000004</v>
      </c>
      <c r="G191" s="92">
        <v>52301.5</v>
      </c>
    </row>
    <row r="192" spans="1:7" ht="16" x14ac:dyDescent="0.2">
      <c r="A192" s="91" t="s">
        <v>1324</v>
      </c>
      <c r="B192" s="91" t="s">
        <v>1309</v>
      </c>
      <c r="C192" s="92">
        <v>7</v>
      </c>
      <c r="D192" s="92">
        <v>31568252</v>
      </c>
      <c r="E192" s="92">
        <v>92467896</v>
      </c>
      <c r="F192" s="92">
        <v>5576209.5999999996</v>
      </c>
      <c r="G192" s="92">
        <v>53674.400000000001</v>
      </c>
    </row>
    <row r="193" spans="1:7" ht="16" x14ac:dyDescent="0.2">
      <c r="A193" s="91" t="s">
        <v>1324</v>
      </c>
      <c r="B193" s="91" t="s">
        <v>1309</v>
      </c>
      <c r="C193" s="92">
        <v>8</v>
      </c>
      <c r="D193" s="92">
        <v>22134763</v>
      </c>
      <c r="E193" s="92">
        <v>77963680</v>
      </c>
      <c r="F193" s="92">
        <v>3636332</v>
      </c>
      <c r="G193" s="92">
        <v>40826.5</v>
      </c>
    </row>
    <row r="194" spans="1:7" ht="16" x14ac:dyDescent="0.2">
      <c r="A194" s="91" t="s">
        <v>1324</v>
      </c>
      <c r="B194" s="91" t="s">
        <v>1309</v>
      </c>
      <c r="C194" s="92">
        <v>9</v>
      </c>
      <c r="D194" s="92">
        <v>19405207</v>
      </c>
      <c r="E194" s="92">
        <v>83014710</v>
      </c>
      <c r="F194" s="92">
        <v>3031968.1</v>
      </c>
      <c r="G194" s="92">
        <v>35779.9</v>
      </c>
    </row>
    <row r="195" spans="1:7" ht="16" x14ac:dyDescent="0.2">
      <c r="A195" s="91" t="s">
        <v>1324</v>
      </c>
      <c r="B195" s="91" t="s">
        <v>1309</v>
      </c>
      <c r="C195" s="92">
        <v>10</v>
      </c>
      <c r="D195" s="92">
        <v>17840783</v>
      </c>
      <c r="E195" s="92">
        <v>72970281</v>
      </c>
      <c r="F195" s="92">
        <v>2424518.1</v>
      </c>
      <c r="G195" s="92">
        <v>35263</v>
      </c>
    </row>
    <row r="196" spans="1:7" ht="16" x14ac:dyDescent="0.2">
      <c r="A196" s="91" t="s">
        <v>1324</v>
      </c>
      <c r="B196" s="91" t="s">
        <v>1309</v>
      </c>
      <c r="C196" s="92">
        <v>11</v>
      </c>
      <c r="D196" s="92">
        <v>19748643</v>
      </c>
      <c r="E196" s="92">
        <v>93299424</v>
      </c>
      <c r="F196" s="92">
        <v>2711404.5</v>
      </c>
      <c r="G196" s="92">
        <v>41100.6</v>
      </c>
    </row>
    <row r="197" spans="1:7" ht="16" x14ac:dyDescent="0.2">
      <c r="A197" s="91" t="s">
        <v>1324</v>
      </c>
      <c r="B197" s="91" t="s">
        <v>1309</v>
      </c>
      <c r="C197" s="92">
        <v>12</v>
      </c>
      <c r="D197" s="92">
        <v>19727213</v>
      </c>
      <c r="E197" s="92">
        <v>87622132</v>
      </c>
      <c r="F197" s="92">
        <v>3333215.2</v>
      </c>
      <c r="G197" s="92">
        <v>58615.3</v>
      </c>
    </row>
    <row r="198" spans="1:7" ht="16" x14ac:dyDescent="0.2">
      <c r="A198" s="91" t="s">
        <v>1324</v>
      </c>
      <c r="B198" s="91" t="s">
        <v>1310</v>
      </c>
      <c r="C198" s="92">
        <v>1</v>
      </c>
      <c r="D198" s="92">
        <v>349976244</v>
      </c>
      <c r="E198" s="92">
        <v>210673627</v>
      </c>
      <c r="F198" s="92">
        <v>13976780.5</v>
      </c>
      <c r="G198" s="92">
        <v>84967.8</v>
      </c>
    </row>
    <row r="199" spans="1:7" ht="16" x14ac:dyDescent="0.2">
      <c r="A199" s="91" t="s">
        <v>1324</v>
      </c>
      <c r="B199" s="91" t="s">
        <v>1310</v>
      </c>
      <c r="C199" s="92">
        <v>2</v>
      </c>
      <c r="D199" s="92">
        <v>299860158</v>
      </c>
      <c r="E199" s="92">
        <v>174132577</v>
      </c>
      <c r="F199" s="92">
        <v>13143774.800000001</v>
      </c>
      <c r="G199" s="92">
        <v>78096.3</v>
      </c>
    </row>
    <row r="200" spans="1:7" ht="16" x14ac:dyDescent="0.2">
      <c r="A200" s="91" t="s">
        <v>1324</v>
      </c>
      <c r="B200" s="91" t="s">
        <v>1310</v>
      </c>
      <c r="C200" s="92">
        <v>3</v>
      </c>
      <c r="D200" s="92">
        <v>296352606</v>
      </c>
      <c r="E200" s="92">
        <v>172268814</v>
      </c>
      <c r="F200" s="92">
        <v>12002577.800000001</v>
      </c>
      <c r="G200" s="92">
        <v>72711</v>
      </c>
    </row>
    <row r="201" spans="1:7" ht="16" x14ac:dyDescent="0.2">
      <c r="A201" s="91" t="s">
        <v>1324</v>
      </c>
      <c r="B201" s="91" t="s">
        <v>1310</v>
      </c>
      <c r="C201" s="92">
        <v>4</v>
      </c>
      <c r="D201" s="92">
        <v>318388910</v>
      </c>
      <c r="E201" s="92">
        <v>186700020</v>
      </c>
      <c r="F201" s="92">
        <v>12934459.6</v>
      </c>
      <c r="G201" s="92">
        <v>77165</v>
      </c>
    </row>
    <row r="202" spans="1:7" ht="16" x14ac:dyDescent="0.2">
      <c r="A202" s="91" t="s">
        <v>1324</v>
      </c>
      <c r="B202" s="91" t="s">
        <v>1310</v>
      </c>
      <c r="C202" s="92">
        <v>5</v>
      </c>
      <c r="D202" s="92">
        <v>338600561</v>
      </c>
      <c r="E202" s="92">
        <v>203522742</v>
      </c>
      <c r="F202" s="92">
        <v>14428551.1</v>
      </c>
      <c r="G202" s="92">
        <v>79836.800000000003</v>
      </c>
    </row>
    <row r="203" spans="1:7" ht="16" x14ac:dyDescent="0.2">
      <c r="A203" s="91" t="s">
        <v>1324</v>
      </c>
      <c r="B203" s="91" t="s">
        <v>1310</v>
      </c>
      <c r="C203" s="92">
        <v>6</v>
      </c>
      <c r="D203" s="92">
        <v>323274410</v>
      </c>
      <c r="E203" s="92">
        <v>209493074</v>
      </c>
      <c r="F203" s="92">
        <v>13250532.199999999</v>
      </c>
      <c r="G203" s="92">
        <v>72492.7</v>
      </c>
    </row>
    <row r="204" spans="1:7" ht="16" x14ac:dyDescent="0.2">
      <c r="A204" s="91" t="s">
        <v>1324</v>
      </c>
      <c r="B204" s="91" t="s">
        <v>1310</v>
      </c>
      <c r="C204" s="92">
        <v>7</v>
      </c>
      <c r="D204" s="92">
        <v>316894103</v>
      </c>
      <c r="E204" s="92">
        <v>189301410</v>
      </c>
      <c r="F204" s="92">
        <v>12170543.800000001</v>
      </c>
      <c r="G204" s="92">
        <v>77666.5</v>
      </c>
    </row>
    <row r="205" spans="1:7" ht="16" x14ac:dyDescent="0.2">
      <c r="A205" s="91" t="s">
        <v>1324</v>
      </c>
      <c r="B205" s="91" t="s">
        <v>1310</v>
      </c>
      <c r="C205" s="92">
        <v>8</v>
      </c>
      <c r="D205" s="92">
        <v>337455933</v>
      </c>
      <c r="E205" s="92">
        <v>204707872</v>
      </c>
      <c r="F205" s="92">
        <v>12102220.9</v>
      </c>
      <c r="G205" s="92">
        <v>94170.8</v>
      </c>
    </row>
    <row r="206" spans="1:7" ht="16" x14ac:dyDescent="0.2">
      <c r="A206" s="91" t="s">
        <v>1324</v>
      </c>
      <c r="B206" s="91" t="s">
        <v>1310</v>
      </c>
      <c r="C206" s="92">
        <v>9</v>
      </c>
      <c r="D206" s="92">
        <v>345417118</v>
      </c>
      <c r="E206" s="92">
        <v>205003920</v>
      </c>
      <c r="F206" s="92">
        <v>11591956.1</v>
      </c>
      <c r="G206" s="92">
        <v>95330.1</v>
      </c>
    </row>
    <row r="207" spans="1:7" ht="16" x14ac:dyDescent="0.2">
      <c r="A207" s="91" t="s">
        <v>1324</v>
      </c>
      <c r="B207" s="91" t="s">
        <v>1310</v>
      </c>
      <c r="C207" s="92">
        <v>10</v>
      </c>
      <c r="D207" s="92">
        <v>322590089</v>
      </c>
      <c r="E207" s="92">
        <v>199745993</v>
      </c>
      <c r="F207" s="92">
        <v>11864815.4</v>
      </c>
      <c r="G207" s="92">
        <v>95289.4</v>
      </c>
    </row>
    <row r="208" spans="1:7" ht="16" x14ac:dyDescent="0.2">
      <c r="A208" s="91" t="s">
        <v>1324</v>
      </c>
      <c r="B208" s="91" t="s">
        <v>1310</v>
      </c>
      <c r="C208" s="92">
        <v>11</v>
      </c>
      <c r="D208" s="92">
        <v>291436980</v>
      </c>
      <c r="E208" s="92">
        <v>177861670</v>
      </c>
      <c r="F208" s="92">
        <v>9877254.6999999993</v>
      </c>
      <c r="G208" s="92">
        <v>78063</v>
      </c>
    </row>
    <row r="209" spans="1:7" ht="16" x14ac:dyDescent="0.2">
      <c r="A209" s="91" t="s">
        <v>1324</v>
      </c>
      <c r="B209" s="91" t="s">
        <v>1310</v>
      </c>
      <c r="C209" s="92">
        <v>12</v>
      </c>
      <c r="D209" s="92">
        <v>350350062</v>
      </c>
      <c r="E209" s="92">
        <v>210144802</v>
      </c>
      <c r="F209" s="92">
        <v>13739572.199999999</v>
      </c>
      <c r="G209" s="92">
        <v>104428.2</v>
      </c>
    </row>
    <row r="210" spans="1:7" ht="16" x14ac:dyDescent="0.2">
      <c r="A210" s="91" t="s">
        <v>1324</v>
      </c>
      <c r="B210" s="91" t="s">
        <v>1323</v>
      </c>
      <c r="C210" s="92">
        <v>1</v>
      </c>
      <c r="D210" s="92">
        <v>374377</v>
      </c>
      <c r="E210" s="92">
        <v>328873</v>
      </c>
      <c r="F210" s="92">
        <v>0</v>
      </c>
      <c r="G210" s="92">
        <v>0</v>
      </c>
    </row>
    <row r="211" spans="1:7" ht="16" x14ac:dyDescent="0.2">
      <c r="A211" s="91" t="s">
        <v>1324</v>
      </c>
      <c r="B211" s="91" t="s">
        <v>1323</v>
      </c>
      <c r="C211" s="92">
        <v>2</v>
      </c>
      <c r="D211" s="92">
        <v>161341</v>
      </c>
      <c r="E211" s="92">
        <v>119407</v>
      </c>
      <c r="F211" s="92">
        <v>0</v>
      </c>
      <c r="G211" s="92">
        <v>0</v>
      </c>
    </row>
    <row r="212" spans="1:7" ht="16" x14ac:dyDescent="0.2">
      <c r="A212" s="91" t="s">
        <v>1324</v>
      </c>
      <c r="B212" s="91" t="s">
        <v>1323</v>
      </c>
      <c r="C212" s="92">
        <v>3</v>
      </c>
      <c r="D212" s="92">
        <v>13220</v>
      </c>
      <c r="E212" s="92">
        <v>30254</v>
      </c>
      <c r="F212" s="92">
        <v>0</v>
      </c>
      <c r="G212" s="92">
        <v>0</v>
      </c>
    </row>
    <row r="213" spans="1:7" ht="16" x14ac:dyDescent="0.2">
      <c r="A213" s="91" t="s">
        <v>1324</v>
      </c>
      <c r="B213" s="91" t="s">
        <v>1323</v>
      </c>
      <c r="C213" s="92">
        <v>5</v>
      </c>
      <c r="D213" s="92">
        <v>658804</v>
      </c>
      <c r="E213" s="92">
        <v>287099</v>
      </c>
      <c r="F213" s="92">
        <v>0</v>
      </c>
      <c r="G213" s="92">
        <v>0</v>
      </c>
    </row>
    <row r="214" spans="1:7" ht="16" x14ac:dyDescent="0.2">
      <c r="A214" s="91" t="s">
        <v>1324</v>
      </c>
      <c r="B214" s="91" t="s">
        <v>1323</v>
      </c>
      <c r="C214" s="92">
        <v>6</v>
      </c>
      <c r="D214" s="92">
        <v>14224620</v>
      </c>
      <c r="E214" s="92">
        <v>31359720</v>
      </c>
      <c r="F214" s="92">
        <v>0</v>
      </c>
      <c r="G214" s="92">
        <v>0</v>
      </c>
    </row>
    <row r="215" spans="1:7" ht="16" x14ac:dyDescent="0.2">
      <c r="A215" s="91" t="s">
        <v>1324</v>
      </c>
      <c r="B215" s="91" t="s">
        <v>1323</v>
      </c>
      <c r="C215" s="92">
        <v>7</v>
      </c>
      <c r="D215" s="92">
        <v>1023140</v>
      </c>
      <c r="E215" s="92">
        <v>2229213</v>
      </c>
      <c r="F215" s="92">
        <v>0</v>
      </c>
      <c r="G215" s="92">
        <v>0</v>
      </c>
    </row>
    <row r="216" spans="1:7" ht="16" x14ac:dyDescent="0.2">
      <c r="A216" s="91" t="s">
        <v>1324</v>
      </c>
      <c r="B216" s="91" t="s">
        <v>1323</v>
      </c>
      <c r="C216" s="92">
        <v>8</v>
      </c>
      <c r="D216" s="92">
        <v>2300400</v>
      </c>
      <c r="E216" s="92">
        <v>945965</v>
      </c>
      <c r="F216" s="92">
        <v>0</v>
      </c>
      <c r="G216" s="92">
        <v>0</v>
      </c>
    </row>
    <row r="217" spans="1:7" ht="16" x14ac:dyDescent="0.2">
      <c r="A217" s="91" t="s">
        <v>1324</v>
      </c>
      <c r="B217" s="91" t="s">
        <v>1323</v>
      </c>
      <c r="C217" s="92">
        <v>9</v>
      </c>
      <c r="D217" s="92">
        <v>950300</v>
      </c>
      <c r="E217" s="92">
        <v>426451</v>
      </c>
      <c r="F217" s="92">
        <v>0</v>
      </c>
      <c r="G217" s="92">
        <v>0</v>
      </c>
    </row>
    <row r="218" spans="1:7" ht="16" x14ac:dyDescent="0.2">
      <c r="A218" s="91" t="s">
        <v>1324</v>
      </c>
      <c r="B218" s="91" t="s">
        <v>1323</v>
      </c>
      <c r="C218" s="92">
        <v>11</v>
      </c>
      <c r="D218" s="92">
        <v>1590500</v>
      </c>
      <c r="E218" s="92">
        <v>610979</v>
      </c>
      <c r="F218" s="92">
        <v>0</v>
      </c>
      <c r="G218" s="92">
        <v>0</v>
      </c>
    </row>
    <row r="219" spans="1:7" ht="16" x14ac:dyDescent="0.2">
      <c r="A219" s="91" t="s">
        <v>1324</v>
      </c>
      <c r="B219" s="91" t="s">
        <v>1328</v>
      </c>
      <c r="C219" s="92">
        <v>1</v>
      </c>
      <c r="D219" s="92">
        <v>275758140</v>
      </c>
      <c r="E219" s="92">
        <v>24038446</v>
      </c>
      <c r="F219" s="92">
        <v>0</v>
      </c>
      <c r="G219" s="92">
        <v>0</v>
      </c>
    </row>
    <row r="220" spans="1:7" ht="16" x14ac:dyDescent="0.2">
      <c r="A220" s="91" t="s">
        <v>1324</v>
      </c>
      <c r="B220" s="91" t="s">
        <v>1328</v>
      </c>
      <c r="C220" s="92">
        <v>2</v>
      </c>
      <c r="D220" s="92">
        <v>288833290</v>
      </c>
      <c r="E220" s="92">
        <v>24735525</v>
      </c>
      <c r="F220" s="92">
        <v>0</v>
      </c>
      <c r="G220" s="92">
        <v>0</v>
      </c>
    </row>
    <row r="221" spans="1:7" ht="16" x14ac:dyDescent="0.2">
      <c r="A221" s="91" t="s">
        <v>1324</v>
      </c>
      <c r="B221" s="91" t="s">
        <v>1328</v>
      </c>
      <c r="C221" s="92">
        <v>3</v>
      </c>
      <c r="D221" s="92">
        <v>93688139</v>
      </c>
      <c r="E221" s="92">
        <v>8389161</v>
      </c>
      <c r="F221" s="92">
        <v>0</v>
      </c>
      <c r="G221" s="92">
        <v>0</v>
      </c>
    </row>
    <row r="222" spans="1:7" ht="16" x14ac:dyDescent="0.2">
      <c r="A222" s="91" t="s">
        <v>1324</v>
      </c>
      <c r="B222" s="91" t="s">
        <v>1328</v>
      </c>
      <c r="C222" s="92">
        <v>4</v>
      </c>
      <c r="D222" s="92">
        <v>187469260</v>
      </c>
      <c r="E222" s="92">
        <v>17080997</v>
      </c>
      <c r="F222" s="92">
        <v>0</v>
      </c>
      <c r="G222" s="92">
        <v>0</v>
      </c>
    </row>
    <row r="223" spans="1:7" ht="16" x14ac:dyDescent="0.2">
      <c r="A223" s="91" t="s">
        <v>1324</v>
      </c>
      <c r="B223" s="91" t="s">
        <v>1328</v>
      </c>
      <c r="C223" s="92">
        <v>5</v>
      </c>
      <c r="D223" s="92">
        <v>253129070</v>
      </c>
      <c r="E223" s="92">
        <v>23186470</v>
      </c>
      <c r="F223" s="92">
        <v>0</v>
      </c>
      <c r="G223" s="92">
        <v>0</v>
      </c>
    </row>
    <row r="224" spans="1:7" ht="16" x14ac:dyDescent="0.2">
      <c r="A224" s="91" t="s">
        <v>1324</v>
      </c>
      <c r="B224" s="91" t="s">
        <v>1328</v>
      </c>
      <c r="C224" s="92">
        <v>6</v>
      </c>
      <c r="D224" s="92">
        <v>48163430</v>
      </c>
      <c r="E224" s="92">
        <v>4006787</v>
      </c>
      <c r="F224" s="92">
        <v>0</v>
      </c>
      <c r="G224" s="92">
        <v>0</v>
      </c>
    </row>
    <row r="225" spans="1:7" ht="16" x14ac:dyDescent="0.2">
      <c r="A225" s="91" t="s">
        <v>1324</v>
      </c>
      <c r="B225" s="91" t="s">
        <v>1328</v>
      </c>
      <c r="C225" s="92">
        <v>7</v>
      </c>
      <c r="D225" s="92">
        <v>208941960</v>
      </c>
      <c r="E225" s="92">
        <v>17395613</v>
      </c>
      <c r="F225" s="92">
        <v>0</v>
      </c>
      <c r="G225" s="92">
        <v>0</v>
      </c>
    </row>
    <row r="226" spans="1:7" ht="16" x14ac:dyDescent="0.2">
      <c r="A226" s="91" t="s">
        <v>1324</v>
      </c>
      <c r="B226" s="91" t="s">
        <v>1328</v>
      </c>
      <c r="C226" s="92">
        <v>8</v>
      </c>
      <c r="D226" s="92">
        <v>158674463</v>
      </c>
      <c r="E226" s="92">
        <v>12041102</v>
      </c>
      <c r="F226" s="92">
        <v>0</v>
      </c>
      <c r="G226" s="92">
        <v>0</v>
      </c>
    </row>
    <row r="227" spans="1:7" ht="16" x14ac:dyDescent="0.2">
      <c r="A227" s="91" t="s">
        <v>1324</v>
      </c>
      <c r="B227" s="91" t="s">
        <v>1328</v>
      </c>
      <c r="C227" s="92">
        <v>10</v>
      </c>
      <c r="D227" s="92">
        <v>151027280</v>
      </c>
      <c r="E227" s="92">
        <v>10313364</v>
      </c>
      <c r="F227" s="92">
        <v>0</v>
      </c>
      <c r="G227" s="92">
        <v>0</v>
      </c>
    </row>
    <row r="228" spans="1:7" ht="16" x14ac:dyDescent="0.2">
      <c r="A228" s="91" t="s">
        <v>1324</v>
      </c>
      <c r="B228" s="91" t="s">
        <v>1328</v>
      </c>
      <c r="C228" s="92">
        <v>11</v>
      </c>
      <c r="D228" s="92">
        <v>83676530</v>
      </c>
      <c r="E228" s="92">
        <v>7205595</v>
      </c>
      <c r="F228" s="92">
        <v>0</v>
      </c>
      <c r="G228" s="92">
        <v>0</v>
      </c>
    </row>
    <row r="229" spans="1:7" ht="16" x14ac:dyDescent="0.2">
      <c r="A229" s="91" t="s">
        <v>1324</v>
      </c>
      <c r="B229" s="91" t="s">
        <v>1328</v>
      </c>
      <c r="C229" s="92">
        <v>12</v>
      </c>
      <c r="D229" s="92">
        <v>104079230</v>
      </c>
      <c r="E229" s="92">
        <v>11102612</v>
      </c>
      <c r="F229" s="92">
        <v>0</v>
      </c>
      <c r="G229" s="92">
        <v>0</v>
      </c>
    </row>
    <row r="230" spans="1:7" ht="16" x14ac:dyDescent="0.2">
      <c r="A230" s="91" t="s">
        <v>1325</v>
      </c>
      <c r="B230" s="91" t="s">
        <v>1310</v>
      </c>
      <c r="C230" s="92">
        <v>1</v>
      </c>
      <c r="D230" s="92">
        <v>9652</v>
      </c>
      <c r="E230" s="92">
        <v>19724</v>
      </c>
      <c r="F230" s="92">
        <v>0</v>
      </c>
      <c r="G230" s="92">
        <v>0</v>
      </c>
    </row>
    <row r="231" spans="1:7" ht="16" x14ac:dyDescent="0.2">
      <c r="A231" s="91" t="s">
        <v>1325</v>
      </c>
      <c r="B231" s="91" t="s">
        <v>1310</v>
      </c>
      <c r="C231" s="92">
        <v>2</v>
      </c>
      <c r="D231" s="92">
        <v>7270</v>
      </c>
      <c r="E231" s="92">
        <v>44909</v>
      </c>
      <c r="F231" s="92">
        <v>0</v>
      </c>
      <c r="G231" s="92">
        <v>0</v>
      </c>
    </row>
    <row r="232" spans="1:7" ht="16" x14ac:dyDescent="0.2">
      <c r="A232" s="91" t="s">
        <v>1325</v>
      </c>
      <c r="B232" s="91" t="s">
        <v>1310</v>
      </c>
      <c r="C232" s="92">
        <v>3</v>
      </c>
      <c r="D232" s="92">
        <v>6088</v>
      </c>
      <c r="E232" s="92">
        <v>19446</v>
      </c>
      <c r="F232" s="92">
        <v>0</v>
      </c>
      <c r="G232" s="92">
        <v>0</v>
      </c>
    </row>
    <row r="233" spans="1:7" ht="16" x14ac:dyDescent="0.2">
      <c r="A233" s="91" t="s">
        <v>1325</v>
      </c>
      <c r="B233" s="91" t="s">
        <v>1310</v>
      </c>
      <c r="C233" s="92">
        <v>4</v>
      </c>
      <c r="D233" s="92">
        <v>5227</v>
      </c>
      <c r="E233" s="92">
        <v>41291</v>
      </c>
      <c r="F233" s="92">
        <v>0</v>
      </c>
      <c r="G233" s="92">
        <v>0</v>
      </c>
    </row>
    <row r="234" spans="1:7" ht="16" x14ac:dyDescent="0.2">
      <c r="A234" s="91" t="s">
        <v>1325</v>
      </c>
      <c r="B234" s="91" t="s">
        <v>1310</v>
      </c>
      <c r="C234" s="92">
        <v>5</v>
      </c>
      <c r="D234" s="92">
        <v>7442</v>
      </c>
      <c r="E234" s="92">
        <v>40196</v>
      </c>
      <c r="F234" s="92">
        <v>0</v>
      </c>
      <c r="G234" s="92">
        <v>0</v>
      </c>
    </row>
    <row r="235" spans="1:7" ht="16" x14ac:dyDescent="0.2">
      <c r="A235" s="91" t="s">
        <v>1325</v>
      </c>
      <c r="B235" s="91" t="s">
        <v>1310</v>
      </c>
      <c r="C235" s="92">
        <v>6</v>
      </c>
      <c r="D235" s="92">
        <v>4228</v>
      </c>
      <c r="E235" s="92">
        <v>24984</v>
      </c>
      <c r="F235" s="92">
        <v>0</v>
      </c>
      <c r="G235" s="92">
        <v>0</v>
      </c>
    </row>
    <row r="236" spans="1:7" ht="16" x14ac:dyDescent="0.2">
      <c r="A236" s="91" t="s">
        <v>1325</v>
      </c>
      <c r="B236" s="91" t="s">
        <v>1310</v>
      </c>
      <c r="C236" s="92">
        <v>8</v>
      </c>
      <c r="D236" s="92">
        <v>2622</v>
      </c>
      <c r="E236" s="92">
        <v>16542</v>
      </c>
      <c r="F236" s="92">
        <v>0</v>
      </c>
      <c r="G236" s="92">
        <v>0</v>
      </c>
    </row>
    <row r="237" spans="1:7" ht="16" x14ac:dyDescent="0.2">
      <c r="A237" s="91" t="s">
        <v>1325</v>
      </c>
      <c r="B237" s="91" t="s">
        <v>1310</v>
      </c>
      <c r="C237" s="92">
        <v>9</v>
      </c>
      <c r="D237" s="92">
        <v>6031</v>
      </c>
      <c r="E237" s="92">
        <v>23204</v>
      </c>
      <c r="F237" s="92">
        <v>0</v>
      </c>
      <c r="G237" s="92">
        <v>0</v>
      </c>
    </row>
    <row r="238" spans="1:7" ht="16" x14ac:dyDescent="0.2">
      <c r="A238" s="91" t="s">
        <v>1325</v>
      </c>
      <c r="B238" s="91" t="s">
        <v>1310</v>
      </c>
      <c r="C238" s="92">
        <v>10</v>
      </c>
      <c r="D238" s="92">
        <v>7277</v>
      </c>
      <c r="E238" s="92">
        <v>20165</v>
      </c>
      <c r="F238" s="92">
        <v>0</v>
      </c>
      <c r="G238" s="92">
        <v>0</v>
      </c>
    </row>
    <row r="239" spans="1:7" ht="16" x14ac:dyDescent="0.2">
      <c r="A239" s="91" t="s">
        <v>1325</v>
      </c>
      <c r="B239" s="91" t="s">
        <v>1310</v>
      </c>
      <c r="C239" s="92">
        <v>11</v>
      </c>
      <c r="D239" s="92">
        <v>1544</v>
      </c>
      <c r="E239" s="92">
        <v>13945</v>
      </c>
      <c r="F239" s="92">
        <v>0</v>
      </c>
      <c r="G239" s="92">
        <v>0</v>
      </c>
    </row>
    <row r="240" spans="1:7" ht="16" x14ac:dyDescent="0.2">
      <c r="A240" s="91" t="s">
        <v>1325</v>
      </c>
      <c r="B240" s="91" t="s">
        <v>1310</v>
      </c>
      <c r="C240" s="92">
        <v>12</v>
      </c>
      <c r="D240" s="92">
        <v>4610</v>
      </c>
      <c r="E240" s="92">
        <v>11552</v>
      </c>
      <c r="F240" s="92">
        <v>0</v>
      </c>
      <c r="G240" s="92">
        <v>0</v>
      </c>
    </row>
    <row r="241" spans="1:7" ht="16" x14ac:dyDescent="0.2">
      <c r="A241" s="91" t="s">
        <v>1325</v>
      </c>
      <c r="B241" s="91" t="s">
        <v>1328</v>
      </c>
      <c r="C241" s="92">
        <v>1</v>
      </c>
      <c r="D241" s="92">
        <v>103800550</v>
      </c>
      <c r="E241" s="92">
        <v>6938730</v>
      </c>
      <c r="F241" s="92">
        <v>0</v>
      </c>
      <c r="G241" s="92">
        <v>0</v>
      </c>
    </row>
    <row r="242" spans="1:7" ht="16" x14ac:dyDescent="0.2">
      <c r="A242" s="91" t="s">
        <v>1325</v>
      </c>
      <c r="B242" s="91" t="s">
        <v>1328</v>
      </c>
      <c r="C242" s="92">
        <v>2</v>
      </c>
      <c r="D242" s="92">
        <v>118816070</v>
      </c>
      <c r="E242" s="92">
        <v>7528962</v>
      </c>
      <c r="F242" s="92">
        <v>0</v>
      </c>
      <c r="G242" s="92">
        <v>0</v>
      </c>
    </row>
    <row r="243" spans="1:7" ht="16" x14ac:dyDescent="0.2">
      <c r="A243" s="91" t="s">
        <v>1325</v>
      </c>
      <c r="B243" s="91" t="s">
        <v>1328</v>
      </c>
      <c r="C243" s="92">
        <v>3</v>
      </c>
      <c r="D243" s="92">
        <v>102643220</v>
      </c>
      <c r="E243" s="92">
        <v>7996156</v>
      </c>
      <c r="F243" s="92">
        <v>0</v>
      </c>
      <c r="G243" s="92">
        <v>0</v>
      </c>
    </row>
    <row r="244" spans="1:7" ht="16" x14ac:dyDescent="0.2">
      <c r="A244" s="91" t="s">
        <v>1325</v>
      </c>
      <c r="B244" s="91" t="s">
        <v>1328</v>
      </c>
      <c r="C244" s="92">
        <v>4</v>
      </c>
      <c r="D244" s="92">
        <v>57701410</v>
      </c>
      <c r="E244" s="92">
        <v>3510265</v>
      </c>
      <c r="F244" s="92">
        <v>0</v>
      </c>
      <c r="G244" s="92">
        <v>0</v>
      </c>
    </row>
    <row r="245" spans="1:7" ht="16" x14ac:dyDescent="0.2">
      <c r="A245" s="91" t="s">
        <v>1325</v>
      </c>
      <c r="B245" s="91" t="s">
        <v>1328</v>
      </c>
      <c r="C245" s="92">
        <v>5</v>
      </c>
      <c r="D245" s="92">
        <v>94577720</v>
      </c>
      <c r="E245" s="92">
        <v>5468480</v>
      </c>
      <c r="F245" s="92">
        <v>0</v>
      </c>
      <c r="G245" s="92">
        <v>0</v>
      </c>
    </row>
    <row r="246" spans="1:7" ht="16" x14ac:dyDescent="0.2">
      <c r="A246" s="91" t="s">
        <v>1325</v>
      </c>
      <c r="B246" s="91" t="s">
        <v>1328</v>
      </c>
      <c r="C246" s="92">
        <v>6</v>
      </c>
      <c r="D246" s="92">
        <v>114895190</v>
      </c>
      <c r="E246" s="92">
        <v>7215679</v>
      </c>
      <c r="F246" s="92">
        <v>0</v>
      </c>
      <c r="G246" s="92">
        <v>0</v>
      </c>
    </row>
    <row r="247" spans="1:7" ht="16" x14ac:dyDescent="0.2">
      <c r="A247" s="91" t="s">
        <v>1325</v>
      </c>
      <c r="B247" s="91" t="s">
        <v>1328</v>
      </c>
      <c r="C247" s="92">
        <v>7</v>
      </c>
      <c r="D247" s="92">
        <v>62079710</v>
      </c>
      <c r="E247" s="92">
        <v>3154084</v>
      </c>
      <c r="F247" s="92">
        <v>0</v>
      </c>
      <c r="G247" s="92">
        <v>0</v>
      </c>
    </row>
    <row r="248" spans="1:7" ht="16" x14ac:dyDescent="0.2">
      <c r="A248" s="91" t="s">
        <v>1325</v>
      </c>
      <c r="B248" s="91" t="s">
        <v>1328</v>
      </c>
      <c r="C248" s="92">
        <v>8</v>
      </c>
      <c r="D248" s="92">
        <v>171277300</v>
      </c>
      <c r="E248" s="92">
        <v>8274382</v>
      </c>
      <c r="F248" s="92">
        <v>0</v>
      </c>
      <c r="G248" s="92">
        <v>0</v>
      </c>
    </row>
    <row r="249" spans="1:7" ht="16" x14ac:dyDescent="0.2">
      <c r="A249" s="91" t="s">
        <v>1325</v>
      </c>
      <c r="B249" s="91" t="s">
        <v>1328</v>
      </c>
      <c r="C249" s="92">
        <v>9</v>
      </c>
      <c r="D249" s="92">
        <v>44082770</v>
      </c>
      <c r="E249" s="92">
        <v>3122928</v>
      </c>
      <c r="F249" s="92">
        <v>0</v>
      </c>
      <c r="G249" s="92">
        <v>0</v>
      </c>
    </row>
    <row r="250" spans="1:7" ht="16" x14ac:dyDescent="0.2">
      <c r="A250" s="91" t="s">
        <v>1325</v>
      </c>
      <c r="B250" s="91" t="s">
        <v>1328</v>
      </c>
      <c r="C250" s="92">
        <v>10</v>
      </c>
      <c r="D250" s="92">
        <v>121127300</v>
      </c>
      <c r="E250" s="92">
        <v>6092587</v>
      </c>
      <c r="F250" s="92">
        <v>0</v>
      </c>
      <c r="G250" s="92">
        <v>0</v>
      </c>
    </row>
    <row r="251" spans="1:7" ht="16" x14ac:dyDescent="0.2">
      <c r="A251" s="91" t="s">
        <v>1325</v>
      </c>
      <c r="B251" s="91" t="s">
        <v>1328</v>
      </c>
      <c r="C251" s="92">
        <v>11</v>
      </c>
      <c r="D251" s="92">
        <v>61660520</v>
      </c>
      <c r="E251" s="92">
        <v>3206766</v>
      </c>
      <c r="F251" s="92">
        <v>0</v>
      </c>
      <c r="G251" s="92">
        <v>0</v>
      </c>
    </row>
    <row r="252" spans="1:7" ht="16" x14ac:dyDescent="0.2">
      <c r="A252" s="91" t="s">
        <v>1325</v>
      </c>
      <c r="B252" s="91" t="s">
        <v>1328</v>
      </c>
      <c r="C252" s="92">
        <v>12</v>
      </c>
      <c r="D252" s="92">
        <v>119652390</v>
      </c>
      <c r="E252" s="92">
        <v>6600424</v>
      </c>
      <c r="F252" s="92">
        <v>0</v>
      </c>
      <c r="G252" s="92">
        <v>0</v>
      </c>
    </row>
    <row r="253" spans="1:7" ht="16" x14ac:dyDescent="0.2">
      <c r="A253" s="91" t="s">
        <v>1326</v>
      </c>
      <c r="B253" s="91" t="s">
        <v>1323</v>
      </c>
      <c r="C253" s="92">
        <v>12</v>
      </c>
      <c r="D253" s="92">
        <v>51737386</v>
      </c>
      <c r="E253" s="92">
        <v>11870850</v>
      </c>
      <c r="F253" s="92">
        <v>0</v>
      </c>
      <c r="G253" s="92">
        <v>0</v>
      </c>
    </row>
    <row r="254" spans="1:7" ht="16" x14ac:dyDescent="0.2">
      <c r="A254" s="91" t="s">
        <v>1327</v>
      </c>
      <c r="B254" s="91" t="s">
        <v>1310</v>
      </c>
      <c r="C254" s="92">
        <v>3</v>
      </c>
      <c r="D254" s="92">
        <v>3350</v>
      </c>
      <c r="E254" s="92">
        <v>2914</v>
      </c>
      <c r="F254" s="92">
        <v>0</v>
      </c>
      <c r="G254" s="92">
        <v>0</v>
      </c>
    </row>
    <row r="255" spans="1:7" ht="16" x14ac:dyDescent="0.2">
      <c r="A255" s="91" t="s">
        <v>1327</v>
      </c>
      <c r="B255" s="91" t="s">
        <v>1310</v>
      </c>
      <c r="C255" s="92">
        <v>5</v>
      </c>
      <c r="D255" s="92">
        <v>11411</v>
      </c>
      <c r="E255" s="92">
        <v>35016</v>
      </c>
      <c r="F255" s="92">
        <v>0</v>
      </c>
      <c r="G255" s="92">
        <v>0</v>
      </c>
    </row>
    <row r="256" spans="1:7" ht="16" x14ac:dyDescent="0.2">
      <c r="A256" s="91" t="s">
        <v>1327</v>
      </c>
      <c r="B256" s="91" t="s">
        <v>1310</v>
      </c>
      <c r="C256" s="92">
        <v>6</v>
      </c>
      <c r="D256" s="92">
        <v>5561</v>
      </c>
      <c r="E256" s="92">
        <v>12166</v>
      </c>
      <c r="F256" s="92">
        <v>0</v>
      </c>
      <c r="G256" s="92">
        <v>0</v>
      </c>
    </row>
    <row r="257" spans="1:7" ht="16" x14ac:dyDescent="0.2">
      <c r="A257" s="91" t="s">
        <v>1327</v>
      </c>
      <c r="B257" s="91" t="s">
        <v>1310</v>
      </c>
      <c r="C257" s="92">
        <v>8</v>
      </c>
      <c r="D257" s="92">
        <v>12208</v>
      </c>
      <c r="E257" s="92">
        <v>15472</v>
      </c>
      <c r="F257" s="92">
        <v>0</v>
      </c>
      <c r="G257" s="92">
        <v>0</v>
      </c>
    </row>
    <row r="258" spans="1:7" ht="16" x14ac:dyDescent="0.2">
      <c r="A258" s="91" t="s">
        <v>1327</v>
      </c>
      <c r="B258" s="91" t="s">
        <v>1310</v>
      </c>
      <c r="C258" s="92">
        <v>9</v>
      </c>
      <c r="D258" s="92">
        <v>4910</v>
      </c>
      <c r="E258" s="92">
        <v>10214</v>
      </c>
      <c r="F258" s="92">
        <v>0</v>
      </c>
      <c r="G258" s="92">
        <v>0</v>
      </c>
    </row>
    <row r="259" spans="1:7" ht="16" x14ac:dyDescent="0.2">
      <c r="A259" s="91" t="s">
        <v>1327</v>
      </c>
      <c r="B259" s="91" t="s">
        <v>1310</v>
      </c>
      <c r="C259" s="92">
        <v>10</v>
      </c>
      <c r="D259" s="92">
        <v>5797</v>
      </c>
      <c r="E259" s="92">
        <v>13508</v>
      </c>
      <c r="F259" s="92">
        <v>0</v>
      </c>
      <c r="G259" s="92">
        <v>0</v>
      </c>
    </row>
    <row r="260" spans="1:7" ht="16" x14ac:dyDescent="0.2">
      <c r="A260" s="91" t="s">
        <v>1327</v>
      </c>
      <c r="B260" s="91" t="s">
        <v>1310</v>
      </c>
      <c r="C260" s="92">
        <v>12</v>
      </c>
      <c r="D260" s="92">
        <v>4650</v>
      </c>
      <c r="E260" s="92">
        <v>13602</v>
      </c>
      <c r="F260" s="92">
        <v>0</v>
      </c>
      <c r="G260" s="92">
        <v>0</v>
      </c>
    </row>
    <row r="261" spans="1:7" ht="16" x14ac:dyDescent="0.2">
      <c r="A261" s="91" t="s">
        <v>1327</v>
      </c>
      <c r="B261" s="91" t="s">
        <v>1323</v>
      </c>
      <c r="C261" s="92">
        <v>4</v>
      </c>
      <c r="D261" s="92">
        <v>4500</v>
      </c>
      <c r="E261" s="92">
        <v>10047</v>
      </c>
      <c r="F261" s="92">
        <v>0</v>
      </c>
      <c r="G261" s="92">
        <v>0</v>
      </c>
    </row>
    <row r="262" spans="1:7" ht="16" x14ac:dyDescent="0.2">
      <c r="A262" s="91" t="s">
        <v>1327</v>
      </c>
      <c r="B262" s="91" t="s">
        <v>1323</v>
      </c>
      <c r="C262" s="92">
        <v>6</v>
      </c>
      <c r="D262" s="92">
        <v>4342</v>
      </c>
      <c r="E262" s="92">
        <v>13637</v>
      </c>
      <c r="F262" s="92">
        <v>0</v>
      </c>
      <c r="G262" s="92">
        <v>0</v>
      </c>
    </row>
    <row r="263" spans="1:7" ht="16" x14ac:dyDescent="0.2">
      <c r="A263" s="91" t="s">
        <v>1327</v>
      </c>
      <c r="B263" s="91" t="s">
        <v>1328</v>
      </c>
      <c r="C263" s="92">
        <v>1</v>
      </c>
      <c r="D263" s="92">
        <v>248165000</v>
      </c>
      <c r="E263" s="92">
        <v>16297527</v>
      </c>
      <c r="F263" s="92">
        <v>0</v>
      </c>
      <c r="G263" s="92">
        <v>0</v>
      </c>
    </row>
    <row r="264" spans="1:7" ht="16" x14ac:dyDescent="0.2">
      <c r="A264" s="91" t="s">
        <v>1327</v>
      </c>
      <c r="B264" s="91" t="s">
        <v>1328</v>
      </c>
      <c r="C264" s="92">
        <v>2</v>
      </c>
      <c r="D264" s="92">
        <v>81992000</v>
      </c>
      <c r="E264" s="92">
        <v>6686114</v>
      </c>
      <c r="F264" s="92">
        <v>0</v>
      </c>
      <c r="G264" s="92">
        <v>0</v>
      </c>
    </row>
    <row r="265" spans="1:7" ht="16" x14ac:dyDescent="0.2">
      <c r="A265" s="91" t="s">
        <v>1327</v>
      </c>
      <c r="B265" s="91" t="s">
        <v>1328</v>
      </c>
      <c r="C265" s="92">
        <v>3</v>
      </c>
      <c r="D265" s="92">
        <v>100084000</v>
      </c>
      <c r="E265" s="92">
        <v>8814620</v>
      </c>
      <c r="F265" s="92">
        <v>0</v>
      </c>
      <c r="G265" s="92">
        <v>0</v>
      </c>
    </row>
    <row r="266" spans="1:7" ht="16" x14ac:dyDescent="0.2">
      <c r="A266" s="91" t="s">
        <v>1327</v>
      </c>
      <c r="B266" s="91" t="s">
        <v>1328</v>
      </c>
      <c r="C266" s="92">
        <v>4</v>
      </c>
      <c r="D266" s="92">
        <v>94662000</v>
      </c>
      <c r="E266" s="92">
        <v>7737692</v>
      </c>
      <c r="F266" s="92">
        <v>0</v>
      </c>
      <c r="G266" s="92">
        <v>0</v>
      </c>
    </row>
    <row r="267" spans="1:7" ht="16" x14ac:dyDescent="0.2">
      <c r="A267" s="91" t="s">
        <v>1327</v>
      </c>
      <c r="B267" s="91" t="s">
        <v>1328</v>
      </c>
      <c r="C267" s="92">
        <v>5</v>
      </c>
      <c r="D267" s="92">
        <v>337551000</v>
      </c>
      <c r="E267" s="92">
        <v>27149406</v>
      </c>
      <c r="F267" s="92">
        <v>0</v>
      </c>
      <c r="G267" s="92">
        <v>0</v>
      </c>
    </row>
    <row r="268" spans="1:7" ht="16" x14ac:dyDescent="0.2">
      <c r="A268" s="91" t="s">
        <v>1327</v>
      </c>
      <c r="B268" s="91" t="s">
        <v>1328</v>
      </c>
      <c r="C268" s="92">
        <v>6</v>
      </c>
      <c r="D268" s="92">
        <v>310287000</v>
      </c>
      <c r="E268" s="92">
        <v>26239833</v>
      </c>
      <c r="F268" s="92">
        <v>0</v>
      </c>
      <c r="G268" s="92">
        <v>0</v>
      </c>
    </row>
    <row r="269" spans="1:7" ht="16" x14ac:dyDescent="0.2">
      <c r="A269" s="91" t="s">
        <v>1327</v>
      </c>
      <c r="B269" s="91" t="s">
        <v>1328</v>
      </c>
      <c r="C269" s="92">
        <v>7</v>
      </c>
      <c r="D269" s="92">
        <v>222215000</v>
      </c>
      <c r="E269" s="92">
        <v>21565395</v>
      </c>
      <c r="F269" s="92">
        <v>0</v>
      </c>
      <c r="G269" s="92">
        <v>0</v>
      </c>
    </row>
    <row r="270" spans="1:7" ht="16" x14ac:dyDescent="0.2">
      <c r="A270" s="91" t="s">
        <v>1327</v>
      </c>
      <c r="B270" s="91" t="s">
        <v>1328</v>
      </c>
      <c r="C270" s="92">
        <v>8</v>
      </c>
      <c r="D270" s="92">
        <v>390929000</v>
      </c>
      <c r="E270" s="92">
        <v>33109483</v>
      </c>
      <c r="F270" s="92">
        <v>0</v>
      </c>
      <c r="G270" s="92">
        <v>0</v>
      </c>
    </row>
    <row r="271" spans="1:7" ht="16" x14ac:dyDescent="0.2">
      <c r="A271" s="91" t="s">
        <v>1327</v>
      </c>
      <c r="B271" s="91" t="s">
        <v>1328</v>
      </c>
      <c r="C271" s="92">
        <v>9</v>
      </c>
      <c r="D271" s="92">
        <v>183326000</v>
      </c>
      <c r="E271" s="92">
        <v>17747962</v>
      </c>
      <c r="F271" s="92">
        <v>0</v>
      </c>
      <c r="G271" s="92">
        <v>0</v>
      </c>
    </row>
    <row r="272" spans="1:7" ht="16" x14ac:dyDescent="0.2">
      <c r="A272" s="91" t="s">
        <v>1327</v>
      </c>
      <c r="B272" s="91" t="s">
        <v>1328</v>
      </c>
      <c r="C272" s="92">
        <v>10</v>
      </c>
      <c r="D272" s="92">
        <v>290105000</v>
      </c>
      <c r="E272" s="92">
        <v>30808785</v>
      </c>
      <c r="F272" s="92">
        <v>0</v>
      </c>
      <c r="G272" s="92">
        <v>0</v>
      </c>
    </row>
    <row r="273" spans="1:7" ht="16" x14ac:dyDescent="0.2">
      <c r="A273" s="91" t="s">
        <v>1327</v>
      </c>
      <c r="B273" s="91" t="s">
        <v>1328</v>
      </c>
      <c r="C273" s="92">
        <v>11</v>
      </c>
      <c r="D273" s="92">
        <v>130686000</v>
      </c>
      <c r="E273" s="92">
        <v>14205482</v>
      </c>
      <c r="F273" s="92">
        <v>0</v>
      </c>
      <c r="G273" s="92">
        <v>0</v>
      </c>
    </row>
    <row r="274" spans="1:7" ht="16" x14ac:dyDescent="0.2">
      <c r="A274" s="91" t="s">
        <v>1327</v>
      </c>
      <c r="B274" s="91" t="s">
        <v>1328</v>
      </c>
      <c r="C274" s="92">
        <v>12</v>
      </c>
      <c r="D274" s="92">
        <v>326272000</v>
      </c>
      <c r="E274" s="92">
        <v>34241787</v>
      </c>
      <c r="F274" s="92">
        <v>0</v>
      </c>
      <c r="G274" s="92">
        <v>0</v>
      </c>
    </row>
    <row r="275" spans="1:7" ht="16" x14ac:dyDescent="0.2">
      <c r="A275" s="91" t="s">
        <v>1329</v>
      </c>
      <c r="B275" s="91" t="s">
        <v>1310</v>
      </c>
      <c r="C275" s="92">
        <v>1</v>
      </c>
      <c r="D275" s="92">
        <v>27957</v>
      </c>
      <c r="E275" s="92">
        <v>79396</v>
      </c>
      <c r="F275" s="92">
        <v>0</v>
      </c>
      <c r="G275" s="92">
        <v>0</v>
      </c>
    </row>
    <row r="276" spans="1:7" ht="16" x14ac:dyDescent="0.2">
      <c r="A276" s="91" t="s">
        <v>1329</v>
      </c>
      <c r="B276" s="91" t="s">
        <v>1310</v>
      </c>
      <c r="C276" s="92">
        <v>2</v>
      </c>
      <c r="D276" s="92">
        <v>18864</v>
      </c>
      <c r="E276" s="92">
        <v>47856</v>
      </c>
      <c r="F276" s="92">
        <v>0</v>
      </c>
      <c r="G276" s="92">
        <v>0</v>
      </c>
    </row>
    <row r="277" spans="1:7" ht="16" x14ac:dyDescent="0.2">
      <c r="A277" s="91" t="s">
        <v>1329</v>
      </c>
      <c r="B277" s="91" t="s">
        <v>1310</v>
      </c>
      <c r="C277" s="92">
        <v>3</v>
      </c>
      <c r="D277" s="92">
        <v>11625</v>
      </c>
      <c r="E277" s="92">
        <v>29829</v>
      </c>
      <c r="F277" s="92">
        <v>0</v>
      </c>
      <c r="G277" s="92">
        <v>0</v>
      </c>
    </row>
    <row r="278" spans="1:7" ht="16" x14ac:dyDescent="0.2">
      <c r="A278" s="91" t="s">
        <v>1329</v>
      </c>
      <c r="B278" s="91" t="s">
        <v>1310</v>
      </c>
      <c r="C278" s="92">
        <v>4</v>
      </c>
      <c r="D278" s="92">
        <v>2070</v>
      </c>
      <c r="E278" s="92">
        <v>7346</v>
      </c>
      <c r="F278" s="92">
        <v>0</v>
      </c>
      <c r="G278" s="92">
        <v>0</v>
      </c>
    </row>
    <row r="279" spans="1:7" ht="16" x14ac:dyDescent="0.2">
      <c r="A279" s="91" t="s">
        <v>1329</v>
      </c>
      <c r="B279" s="91" t="s">
        <v>1310</v>
      </c>
      <c r="C279" s="92">
        <v>5</v>
      </c>
      <c r="D279" s="92">
        <v>6323</v>
      </c>
      <c r="E279" s="92">
        <v>16467</v>
      </c>
      <c r="F279" s="92">
        <v>0</v>
      </c>
      <c r="G279" s="92">
        <v>0</v>
      </c>
    </row>
    <row r="280" spans="1:7" ht="16" x14ac:dyDescent="0.2">
      <c r="A280" s="91" t="s">
        <v>1329</v>
      </c>
      <c r="B280" s="91" t="s">
        <v>1310</v>
      </c>
      <c r="C280" s="92">
        <v>6</v>
      </c>
      <c r="D280" s="92">
        <v>17500</v>
      </c>
      <c r="E280" s="92">
        <v>57766</v>
      </c>
      <c r="F280" s="92">
        <v>0</v>
      </c>
      <c r="G280" s="92">
        <v>0</v>
      </c>
    </row>
    <row r="281" spans="1:7" ht="16" x14ac:dyDescent="0.2">
      <c r="A281" s="91" t="s">
        <v>1329</v>
      </c>
      <c r="B281" s="91" t="s">
        <v>1310</v>
      </c>
      <c r="C281" s="92">
        <v>7</v>
      </c>
      <c r="D281" s="92">
        <v>21911</v>
      </c>
      <c r="E281" s="92">
        <v>45894</v>
      </c>
      <c r="F281" s="92">
        <v>0</v>
      </c>
      <c r="G281" s="92">
        <v>0</v>
      </c>
    </row>
    <row r="282" spans="1:7" ht="16" x14ac:dyDescent="0.2">
      <c r="A282" s="91" t="s">
        <v>1329</v>
      </c>
      <c r="B282" s="91" t="s">
        <v>1310</v>
      </c>
      <c r="C282" s="92">
        <v>8</v>
      </c>
      <c r="D282" s="92">
        <v>7451</v>
      </c>
      <c r="E282" s="92">
        <v>31365</v>
      </c>
      <c r="F282" s="92">
        <v>0</v>
      </c>
      <c r="G282" s="92">
        <v>0</v>
      </c>
    </row>
    <row r="283" spans="1:7" ht="16" x14ac:dyDescent="0.2">
      <c r="A283" s="91" t="s">
        <v>1329</v>
      </c>
      <c r="B283" s="91" t="s">
        <v>1310</v>
      </c>
      <c r="C283" s="92">
        <v>9</v>
      </c>
      <c r="D283" s="92">
        <v>32112</v>
      </c>
      <c r="E283" s="92">
        <v>91198</v>
      </c>
      <c r="F283" s="92">
        <v>0</v>
      </c>
      <c r="G283" s="92">
        <v>0</v>
      </c>
    </row>
    <row r="284" spans="1:7" ht="16" x14ac:dyDescent="0.2">
      <c r="A284" s="91" t="s">
        <v>1329</v>
      </c>
      <c r="B284" s="91" t="s">
        <v>1310</v>
      </c>
      <c r="C284" s="92">
        <v>10</v>
      </c>
      <c r="D284" s="92">
        <v>13110</v>
      </c>
      <c r="E284" s="92">
        <v>37339</v>
      </c>
      <c r="F284" s="92">
        <v>0</v>
      </c>
      <c r="G284" s="92">
        <v>0</v>
      </c>
    </row>
    <row r="285" spans="1:7" ht="16" x14ac:dyDescent="0.2">
      <c r="A285" s="91" t="s">
        <v>1329</v>
      </c>
      <c r="B285" s="91" t="s">
        <v>1310</v>
      </c>
      <c r="C285" s="92">
        <v>11</v>
      </c>
      <c r="D285" s="92">
        <v>5116</v>
      </c>
      <c r="E285" s="92">
        <v>19230</v>
      </c>
      <c r="F285" s="92">
        <v>0</v>
      </c>
      <c r="G285" s="92">
        <v>0</v>
      </c>
    </row>
    <row r="286" spans="1:7" ht="16" x14ac:dyDescent="0.2">
      <c r="A286" s="91" t="s">
        <v>1329</v>
      </c>
      <c r="B286" s="91" t="s">
        <v>1310</v>
      </c>
      <c r="C286" s="92">
        <v>12</v>
      </c>
      <c r="D286" s="92">
        <v>12021</v>
      </c>
      <c r="E286" s="92">
        <v>28543</v>
      </c>
      <c r="F286" s="92">
        <v>0</v>
      </c>
      <c r="G286" s="92">
        <v>0</v>
      </c>
    </row>
    <row r="287" spans="1:7" ht="16" x14ac:dyDescent="0.2">
      <c r="A287" s="91" t="s">
        <v>1329</v>
      </c>
      <c r="B287" s="91" t="s">
        <v>1323</v>
      </c>
      <c r="C287" s="92">
        <v>6</v>
      </c>
      <c r="D287" s="92">
        <v>6037</v>
      </c>
      <c r="E287" s="92">
        <v>17487</v>
      </c>
      <c r="F287" s="92">
        <v>0</v>
      </c>
      <c r="G287" s="92">
        <v>0</v>
      </c>
    </row>
    <row r="288" spans="1:7" ht="16" x14ac:dyDescent="0.2">
      <c r="A288" s="91" t="s">
        <v>1329</v>
      </c>
      <c r="B288" s="91" t="s">
        <v>1323</v>
      </c>
      <c r="C288" s="92">
        <v>7</v>
      </c>
      <c r="D288" s="92">
        <v>7075</v>
      </c>
      <c r="E288" s="92">
        <v>18771</v>
      </c>
      <c r="F288" s="92">
        <v>0</v>
      </c>
      <c r="G288" s="92">
        <v>0</v>
      </c>
    </row>
    <row r="289" spans="1:7" ht="16" x14ac:dyDescent="0.2">
      <c r="A289" s="91" t="s">
        <v>1329</v>
      </c>
      <c r="B289" s="91" t="s">
        <v>1328</v>
      </c>
      <c r="C289" s="92">
        <v>1</v>
      </c>
      <c r="D289" s="92">
        <v>176000000</v>
      </c>
      <c r="E289" s="92">
        <v>16477614</v>
      </c>
      <c r="F289" s="92">
        <v>0</v>
      </c>
      <c r="G289" s="92">
        <v>0</v>
      </c>
    </row>
    <row r="290" spans="1:7" ht="16" x14ac:dyDescent="0.2">
      <c r="A290" s="91" t="s">
        <v>1329</v>
      </c>
      <c r="B290" s="91" t="s">
        <v>1328</v>
      </c>
      <c r="C290" s="92">
        <v>2</v>
      </c>
      <c r="D290" s="92">
        <v>342508000</v>
      </c>
      <c r="E290" s="92">
        <v>30665006</v>
      </c>
      <c r="F290" s="92">
        <v>0</v>
      </c>
      <c r="G290" s="92">
        <v>0</v>
      </c>
    </row>
    <row r="291" spans="1:7" ht="16" x14ac:dyDescent="0.2">
      <c r="A291" s="91" t="s">
        <v>1329</v>
      </c>
      <c r="B291" s="91" t="s">
        <v>1328</v>
      </c>
      <c r="C291" s="92">
        <v>3</v>
      </c>
      <c r="D291" s="92">
        <v>530527000</v>
      </c>
      <c r="E291" s="92">
        <v>44281736</v>
      </c>
      <c r="F291" s="92">
        <v>0</v>
      </c>
      <c r="G291" s="92">
        <v>0</v>
      </c>
    </row>
    <row r="292" spans="1:7" ht="16" x14ac:dyDescent="0.2">
      <c r="A292" s="91" t="s">
        <v>1329</v>
      </c>
      <c r="B292" s="91" t="s">
        <v>1328</v>
      </c>
      <c r="C292" s="92">
        <v>4</v>
      </c>
      <c r="D292" s="92">
        <v>630591000</v>
      </c>
      <c r="E292" s="92">
        <v>52655615</v>
      </c>
      <c r="F292" s="92">
        <v>0</v>
      </c>
      <c r="G292" s="92">
        <v>0</v>
      </c>
    </row>
    <row r="293" spans="1:7" ht="16" x14ac:dyDescent="0.2">
      <c r="A293" s="91" t="s">
        <v>1329</v>
      </c>
      <c r="B293" s="91" t="s">
        <v>1328</v>
      </c>
      <c r="C293" s="92">
        <v>5</v>
      </c>
      <c r="D293" s="92">
        <v>382962000</v>
      </c>
      <c r="E293" s="92">
        <v>37258088</v>
      </c>
      <c r="F293" s="92">
        <v>0</v>
      </c>
      <c r="G293" s="92">
        <v>0</v>
      </c>
    </row>
    <row r="294" spans="1:7" ht="16" x14ac:dyDescent="0.2">
      <c r="A294" s="91" t="s">
        <v>1329</v>
      </c>
      <c r="B294" s="91" t="s">
        <v>1328</v>
      </c>
      <c r="C294" s="92">
        <v>6</v>
      </c>
      <c r="D294" s="92">
        <v>344086000</v>
      </c>
      <c r="E294" s="92">
        <v>33190241</v>
      </c>
      <c r="F294" s="92">
        <v>0</v>
      </c>
      <c r="G294" s="92">
        <v>0</v>
      </c>
    </row>
    <row r="295" spans="1:7" ht="16" x14ac:dyDescent="0.2">
      <c r="A295" s="91" t="s">
        <v>1329</v>
      </c>
      <c r="B295" s="91" t="s">
        <v>1328</v>
      </c>
      <c r="C295" s="92">
        <v>7</v>
      </c>
      <c r="D295" s="92">
        <v>750341000</v>
      </c>
      <c r="E295" s="92">
        <v>71101905</v>
      </c>
      <c r="F295" s="92">
        <v>0</v>
      </c>
      <c r="G295" s="92">
        <v>0</v>
      </c>
    </row>
    <row r="296" spans="1:7" ht="16" x14ac:dyDescent="0.2">
      <c r="A296" s="91" t="s">
        <v>1329</v>
      </c>
      <c r="B296" s="91" t="s">
        <v>1328</v>
      </c>
      <c r="C296" s="92">
        <v>8</v>
      </c>
      <c r="D296" s="92">
        <v>554291000</v>
      </c>
      <c r="E296" s="92">
        <v>60663699</v>
      </c>
      <c r="F296" s="92">
        <v>0</v>
      </c>
      <c r="G296" s="92">
        <v>0</v>
      </c>
    </row>
    <row r="297" spans="1:7" ht="16" x14ac:dyDescent="0.2">
      <c r="A297" s="91" t="s">
        <v>1329</v>
      </c>
      <c r="B297" s="91" t="s">
        <v>1328</v>
      </c>
      <c r="C297" s="92">
        <v>9</v>
      </c>
      <c r="D297" s="92">
        <v>560483000</v>
      </c>
      <c r="E297" s="92">
        <v>55653091</v>
      </c>
      <c r="F297" s="92">
        <v>0</v>
      </c>
      <c r="G297" s="92">
        <v>0</v>
      </c>
    </row>
    <row r="298" spans="1:7" ht="16" x14ac:dyDescent="0.2">
      <c r="A298" s="91" t="s">
        <v>1329</v>
      </c>
      <c r="B298" s="91" t="s">
        <v>1328</v>
      </c>
      <c r="C298" s="92">
        <v>10</v>
      </c>
      <c r="D298" s="92">
        <v>760432000</v>
      </c>
      <c r="E298" s="92">
        <v>79515980</v>
      </c>
      <c r="F298" s="92">
        <v>0</v>
      </c>
      <c r="G298" s="92">
        <v>0</v>
      </c>
    </row>
    <row r="299" spans="1:7" ht="16" x14ac:dyDescent="0.2">
      <c r="A299" s="91" t="s">
        <v>1329</v>
      </c>
      <c r="B299" s="91" t="s">
        <v>1328</v>
      </c>
      <c r="C299" s="92">
        <v>11</v>
      </c>
      <c r="D299" s="92">
        <v>352000000</v>
      </c>
      <c r="E299" s="92">
        <v>38041010</v>
      </c>
      <c r="F299" s="92">
        <v>0</v>
      </c>
      <c r="G299" s="92">
        <v>0</v>
      </c>
    </row>
    <row r="300" spans="1:7" ht="16" x14ac:dyDescent="0.2">
      <c r="A300" s="91" t="s">
        <v>1329</v>
      </c>
      <c r="B300" s="91" t="s">
        <v>1328</v>
      </c>
      <c r="C300" s="92">
        <v>12</v>
      </c>
      <c r="D300" s="92">
        <v>548543000</v>
      </c>
      <c r="E300" s="92">
        <v>63207267</v>
      </c>
      <c r="F300" s="92">
        <v>0</v>
      </c>
      <c r="G300" s="92">
        <v>0</v>
      </c>
    </row>
    <row r="301" spans="1:7" ht="16" x14ac:dyDescent="0.2">
      <c r="A301" s="91" t="s">
        <v>1330</v>
      </c>
      <c r="B301" s="91" t="s">
        <v>1309</v>
      </c>
      <c r="C301" s="92">
        <v>6</v>
      </c>
      <c r="D301" s="92">
        <v>7494</v>
      </c>
      <c r="E301" s="92">
        <v>297788</v>
      </c>
      <c r="F301" s="92">
        <v>4250</v>
      </c>
      <c r="G301" s="92">
        <v>0</v>
      </c>
    </row>
    <row r="302" spans="1:7" ht="16" x14ac:dyDescent="0.2">
      <c r="A302" s="91" t="s">
        <v>1330</v>
      </c>
      <c r="B302" s="91" t="s">
        <v>1309</v>
      </c>
      <c r="C302" s="92">
        <v>8</v>
      </c>
      <c r="D302" s="92">
        <v>10648</v>
      </c>
      <c r="E302" s="92">
        <v>366620</v>
      </c>
      <c r="F302" s="92">
        <v>6760</v>
      </c>
      <c r="G302" s="92">
        <v>0</v>
      </c>
    </row>
    <row r="303" spans="1:7" ht="16" x14ac:dyDescent="0.2">
      <c r="A303" s="91" t="s">
        <v>1330</v>
      </c>
      <c r="B303" s="91" t="s">
        <v>1309</v>
      </c>
      <c r="C303" s="92">
        <v>9</v>
      </c>
      <c r="D303" s="92">
        <v>24960</v>
      </c>
      <c r="E303" s="92">
        <v>144600</v>
      </c>
      <c r="F303" s="92">
        <v>4200</v>
      </c>
      <c r="G303" s="92">
        <v>0</v>
      </c>
    </row>
    <row r="304" spans="1:7" ht="16" x14ac:dyDescent="0.2">
      <c r="A304" s="91" t="s">
        <v>1330</v>
      </c>
      <c r="B304" s="91" t="s">
        <v>1309</v>
      </c>
      <c r="C304" s="92">
        <v>10</v>
      </c>
      <c r="D304" s="92">
        <v>27416</v>
      </c>
      <c r="E304" s="92">
        <v>253288</v>
      </c>
      <c r="F304" s="92">
        <v>4006</v>
      </c>
      <c r="G304" s="92">
        <v>0</v>
      </c>
    </row>
    <row r="305" spans="1:7" ht="16" x14ac:dyDescent="0.2">
      <c r="A305" s="91" t="s">
        <v>1330</v>
      </c>
      <c r="B305" s="91" t="s">
        <v>1309</v>
      </c>
      <c r="C305" s="92">
        <v>11</v>
      </c>
      <c r="D305" s="92">
        <v>1638</v>
      </c>
      <c r="E305" s="92">
        <v>19897</v>
      </c>
      <c r="F305" s="92">
        <v>4855</v>
      </c>
      <c r="G305" s="92">
        <v>0</v>
      </c>
    </row>
    <row r="306" spans="1:7" ht="16" x14ac:dyDescent="0.2">
      <c r="A306" s="91" t="s">
        <v>1330</v>
      </c>
      <c r="B306" s="91" t="s">
        <v>1309</v>
      </c>
      <c r="C306" s="92">
        <v>12</v>
      </c>
      <c r="D306" s="92">
        <v>1340</v>
      </c>
      <c r="E306" s="92">
        <v>49765</v>
      </c>
      <c r="F306" s="92">
        <v>3500</v>
      </c>
      <c r="G306" s="92">
        <v>0</v>
      </c>
    </row>
    <row r="307" spans="1:7" ht="16" x14ac:dyDescent="0.2">
      <c r="A307" s="91" t="s">
        <v>1330</v>
      </c>
      <c r="B307" s="91" t="s">
        <v>1310</v>
      </c>
      <c r="C307" s="92">
        <v>1</v>
      </c>
      <c r="D307" s="92">
        <v>42014107</v>
      </c>
      <c r="E307" s="92">
        <v>78296611</v>
      </c>
      <c r="F307" s="92">
        <v>1432079</v>
      </c>
      <c r="G307" s="92">
        <v>43490.8</v>
      </c>
    </row>
    <row r="308" spans="1:7" ht="16" x14ac:dyDescent="0.2">
      <c r="A308" s="91" t="s">
        <v>1330</v>
      </c>
      <c r="B308" s="91" t="s">
        <v>1310</v>
      </c>
      <c r="C308" s="92">
        <v>2</v>
      </c>
      <c r="D308" s="92">
        <v>26413801</v>
      </c>
      <c r="E308" s="92">
        <v>47562340</v>
      </c>
      <c r="F308" s="92">
        <v>858300</v>
      </c>
      <c r="G308" s="92">
        <v>25323</v>
      </c>
    </row>
    <row r="309" spans="1:7" ht="16" x14ac:dyDescent="0.2">
      <c r="A309" s="91" t="s">
        <v>1330</v>
      </c>
      <c r="B309" s="91" t="s">
        <v>1310</v>
      </c>
      <c r="C309" s="92">
        <v>3</v>
      </c>
      <c r="D309" s="92">
        <v>22407030</v>
      </c>
      <c r="E309" s="92">
        <v>64406359</v>
      </c>
      <c r="F309" s="92">
        <v>880078</v>
      </c>
      <c r="G309" s="92">
        <v>45544</v>
      </c>
    </row>
    <row r="310" spans="1:7" ht="16" x14ac:dyDescent="0.2">
      <c r="A310" s="91" t="s">
        <v>1330</v>
      </c>
      <c r="B310" s="91" t="s">
        <v>1310</v>
      </c>
      <c r="C310" s="92">
        <v>4</v>
      </c>
      <c r="D310" s="92">
        <v>24192982</v>
      </c>
      <c r="E310" s="92">
        <v>78548455</v>
      </c>
      <c r="F310" s="92">
        <v>997056.6</v>
      </c>
      <c r="G310" s="92">
        <v>62978.5</v>
      </c>
    </row>
    <row r="311" spans="1:7" ht="16" x14ac:dyDescent="0.2">
      <c r="A311" s="91" t="s">
        <v>1330</v>
      </c>
      <c r="B311" s="91" t="s">
        <v>1310</v>
      </c>
      <c r="C311" s="92">
        <v>5</v>
      </c>
      <c r="D311" s="92">
        <v>20138881</v>
      </c>
      <c r="E311" s="92">
        <v>36766549</v>
      </c>
      <c r="F311" s="92">
        <v>718250</v>
      </c>
      <c r="G311" s="92">
        <v>17800</v>
      </c>
    </row>
    <row r="312" spans="1:7" ht="16" x14ac:dyDescent="0.2">
      <c r="A312" s="91" t="s">
        <v>1330</v>
      </c>
      <c r="B312" s="91" t="s">
        <v>1310</v>
      </c>
      <c r="C312" s="92">
        <v>6</v>
      </c>
      <c r="D312" s="92">
        <v>44705147</v>
      </c>
      <c r="E312" s="92">
        <v>98716630</v>
      </c>
      <c r="F312" s="92">
        <v>1430304</v>
      </c>
      <c r="G312" s="92">
        <v>52892</v>
      </c>
    </row>
    <row r="313" spans="1:7" ht="16" x14ac:dyDescent="0.2">
      <c r="A313" s="91" t="s">
        <v>1330</v>
      </c>
      <c r="B313" s="91" t="s">
        <v>1310</v>
      </c>
      <c r="C313" s="92">
        <v>7</v>
      </c>
      <c r="D313" s="92">
        <v>29958416</v>
      </c>
      <c r="E313" s="92">
        <v>76239504</v>
      </c>
      <c r="F313" s="92">
        <v>1096497.8999999999</v>
      </c>
      <c r="G313" s="92">
        <v>48159</v>
      </c>
    </row>
    <row r="314" spans="1:7" ht="16" x14ac:dyDescent="0.2">
      <c r="A314" s="91" t="s">
        <v>1330</v>
      </c>
      <c r="B314" s="91" t="s">
        <v>1310</v>
      </c>
      <c r="C314" s="92">
        <v>8</v>
      </c>
      <c r="D314" s="92">
        <v>20398348</v>
      </c>
      <c r="E314" s="92">
        <v>56872124</v>
      </c>
      <c r="F314" s="92">
        <v>788642.2</v>
      </c>
      <c r="G314" s="92">
        <v>31845</v>
      </c>
    </row>
    <row r="315" spans="1:7" ht="16" x14ac:dyDescent="0.2">
      <c r="A315" s="91" t="s">
        <v>1330</v>
      </c>
      <c r="B315" s="91" t="s">
        <v>1310</v>
      </c>
      <c r="C315" s="92">
        <v>9</v>
      </c>
      <c r="D315" s="92">
        <v>23396897</v>
      </c>
      <c r="E315" s="92">
        <v>50105698</v>
      </c>
      <c r="F315" s="92">
        <v>880498</v>
      </c>
      <c r="G315" s="92">
        <v>25456</v>
      </c>
    </row>
    <row r="316" spans="1:7" ht="16" x14ac:dyDescent="0.2">
      <c r="A316" s="91" t="s">
        <v>1330</v>
      </c>
      <c r="B316" s="91" t="s">
        <v>1310</v>
      </c>
      <c r="C316" s="92">
        <v>10</v>
      </c>
      <c r="D316" s="92">
        <v>21310069</v>
      </c>
      <c r="E316" s="92">
        <v>77839963</v>
      </c>
      <c r="F316" s="92">
        <v>791282</v>
      </c>
      <c r="G316" s="92">
        <v>41942</v>
      </c>
    </row>
    <row r="317" spans="1:7" ht="16" x14ac:dyDescent="0.2">
      <c r="A317" s="91" t="s">
        <v>1330</v>
      </c>
      <c r="B317" s="91" t="s">
        <v>1310</v>
      </c>
      <c r="C317" s="92">
        <v>11</v>
      </c>
      <c r="D317" s="92">
        <v>23021486</v>
      </c>
      <c r="E317" s="92">
        <v>68883052</v>
      </c>
      <c r="F317" s="92">
        <v>861957.3</v>
      </c>
      <c r="G317" s="92">
        <v>45240.2</v>
      </c>
    </row>
    <row r="318" spans="1:7" ht="16" x14ac:dyDescent="0.2">
      <c r="A318" s="91" t="s">
        <v>1330</v>
      </c>
      <c r="B318" s="91" t="s">
        <v>1310</v>
      </c>
      <c r="C318" s="92">
        <v>12</v>
      </c>
      <c r="D318" s="92">
        <v>16261640</v>
      </c>
      <c r="E318" s="92">
        <v>56248066</v>
      </c>
      <c r="F318" s="92">
        <v>621633.69999999995</v>
      </c>
      <c r="G318" s="92">
        <v>31012.799999999999</v>
      </c>
    </row>
    <row r="319" spans="1:7" ht="16" x14ac:dyDescent="0.2">
      <c r="A319" s="91" t="s">
        <v>1330</v>
      </c>
      <c r="B319" s="91" t="s">
        <v>1323</v>
      </c>
      <c r="C319" s="92">
        <v>1</v>
      </c>
      <c r="D319" s="92">
        <v>100995</v>
      </c>
      <c r="E319" s="92">
        <v>121515</v>
      </c>
      <c r="F319" s="92">
        <v>0</v>
      </c>
      <c r="G319" s="92">
        <v>0</v>
      </c>
    </row>
    <row r="320" spans="1:7" ht="16" x14ac:dyDescent="0.2">
      <c r="A320" s="91" t="s">
        <v>1330</v>
      </c>
      <c r="B320" s="91" t="s">
        <v>1323</v>
      </c>
      <c r="C320" s="92">
        <v>3</v>
      </c>
      <c r="D320" s="92">
        <v>6000</v>
      </c>
      <c r="E320" s="92">
        <v>14860</v>
      </c>
      <c r="F320" s="92">
        <v>0</v>
      </c>
      <c r="G320" s="92">
        <v>0</v>
      </c>
    </row>
    <row r="321" spans="1:7" ht="16" x14ac:dyDescent="0.2">
      <c r="A321" s="91" t="s">
        <v>1330</v>
      </c>
      <c r="B321" s="91" t="s">
        <v>1323</v>
      </c>
      <c r="C321" s="92">
        <v>4</v>
      </c>
      <c r="D321" s="92">
        <v>109137</v>
      </c>
      <c r="E321" s="92">
        <v>58648</v>
      </c>
      <c r="F321" s="92">
        <v>0</v>
      </c>
      <c r="G321" s="92">
        <v>0</v>
      </c>
    </row>
    <row r="322" spans="1:7" ht="16" x14ac:dyDescent="0.2">
      <c r="A322" s="91" t="s">
        <v>1330</v>
      </c>
      <c r="B322" s="91" t="s">
        <v>1323</v>
      </c>
      <c r="C322" s="92">
        <v>5</v>
      </c>
      <c r="D322" s="92">
        <v>11350</v>
      </c>
      <c r="E322" s="92">
        <v>6502</v>
      </c>
      <c r="F322" s="92">
        <v>0</v>
      </c>
      <c r="G322" s="92">
        <v>0</v>
      </c>
    </row>
    <row r="323" spans="1:7" ht="16" x14ac:dyDescent="0.2">
      <c r="A323" s="91" t="s">
        <v>1330</v>
      </c>
      <c r="B323" s="91" t="s">
        <v>1323</v>
      </c>
      <c r="C323" s="92">
        <v>6</v>
      </c>
      <c r="D323" s="92">
        <v>3028000</v>
      </c>
      <c r="E323" s="92">
        <v>6839300</v>
      </c>
      <c r="F323" s="92">
        <v>0</v>
      </c>
      <c r="G323" s="92">
        <v>0</v>
      </c>
    </row>
    <row r="324" spans="1:7" ht="16" x14ac:dyDescent="0.2">
      <c r="A324" s="91" t="s">
        <v>1330</v>
      </c>
      <c r="B324" s="91" t="s">
        <v>1323</v>
      </c>
      <c r="C324" s="92">
        <v>7</v>
      </c>
      <c r="D324" s="92">
        <v>340000</v>
      </c>
      <c r="E324" s="92">
        <v>858500</v>
      </c>
      <c r="F324" s="92">
        <v>0</v>
      </c>
      <c r="G324" s="92">
        <v>0</v>
      </c>
    </row>
    <row r="325" spans="1:7" ht="16" x14ac:dyDescent="0.2">
      <c r="A325" s="91" t="s">
        <v>1330</v>
      </c>
      <c r="B325" s="91" t="s">
        <v>1323</v>
      </c>
      <c r="C325" s="92">
        <v>11</v>
      </c>
      <c r="D325" s="92">
        <v>131595</v>
      </c>
      <c r="E325" s="92">
        <v>79607</v>
      </c>
      <c r="F325" s="92">
        <v>0</v>
      </c>
      <c r="G325" s="92">
        <v>0</v>
      </c>
    </row>
    <row r="326" spans="1:7" ht="16" x14ac:dyDescent="0.2">
      <c r="A326" s="91" t="s">
        <v>1330</v>
      </c>
      <c r="B326" s="91" t="s">
        <v>1328</v>
      </c>
      <c r="C326" s="92">
        <v>2</v>
      </c>
      <c r="D326" s="92">
        <v>10573330</v>
      </c>
      <c r="E326" s="92">
        <v>14189227</v>
      </c>
      <c r="F326" s="92">
        <v>0</v>
      </c>
      <c r="G326" s="92">
        <v>0</v>
      </c>
    </row>
    <row r="327" spans="1:7" ht="16" x14ac:dyDescent="0.2">
      <c r="A327" s="91" t="s">
        <v>1330</v>
      </c>
      <c r="B327" s="91" t="s">
        <v>1328</v>
      </c>
      <c r="C327" s="92">
        <v>4</v>
      </c>
      <c r="D327" s="92">
        <v>3108700</v>
      </c>
      <c r="E327" s="92">
        <v>2039618</v>
      </c>
      <c r="F327" s="92">
        <v>233152</v>
      </c>
      <c r="G327" s="92">
        <v>6838</v>
      </c>
    </row>
    <row r="328" spans="1:7" ht="16" x14ac:dyDescent="0.2">
      <c r="A328" s="91" t="s">
        <v>1330</v>
      </c>
      <c r="B328" s="91" t="s">
        <v>1328</v>
      </c>
      <c r="C328" s="92">
        <v>5</v>
      </c>
      <c r="D328" s="92">
        <v>3059020</v>
      </c>
      <c r="E328" s="92">
        <v>1108802</v>
      </c>
      <c r="F328" s="92">
        <v>254908</v>
      </c>
      <c r="G328" s="92">
        <v>0</v>
      </c>
    </row>
    <row r="329" spans="1:7" ht="16" x14ac:dyDescent="0.2">
      <c r="A329" s="91" t="s">
        <v>1330</v>
      </c>
      <c r="B329" s="91" t="s">
        <v>1328</v>
      </c>
      <c r="C329" s="92">
        <v>10</v>
      </c>
      <c r="D329" s="92">
        <v>4609180</v>
      </c>
      <c r="E329" s="92">
        <v>2946362</v>
      </c>
      <c r="F329" s="92">
        <v>253504</v>
      </c>
      <c r="G329" s="92">
        <v>7200</v>
      </c>
    </row>
    <row r="330" spans="1:7" ht="16" x14ac:dyDescent="0.2">
      <c r="A330" s="91" t="s">
        <v>1331</v>
      </c>
      <c r="B330" s="91" t="s">
        <v>1309</v>
      </c>
      <c r="C330" s="92">
        <v>1</v>
      </c>
      <c r="D330" s="92">
        <v>27925093</v>
      </c>
      <c r="E330" s="92">
        <v>141448272</v>
      </c>
      <c r="F330" s="92">
        <v>3450587.3</v>
      </c>
      <c r="G330" s="92">
        <v>33110.199999999997</v>
      </c>
    </row>
    <row r="331" spans="1:7" ht="16" x14ac:dyDescent="0.2">
      <c r="A331" s="91" t="s">
        <v>1331</v>
      </c>
      <c r="B331" s="91" t="s">
        <v>1309</v>
      </c>
      <c r="C331" s="92">
        <v>2</v>
      </c>
      <c r="D331" s="92">
        <v>15655387</v>
      </c>
      <c r="E331" s="92">
        <v>78951031</v>
      </c>
      <c r="F331" s="92">
        <v>1767417.8</v>
      </c>
      <c r="G331" s="92">
        <v>21272.5</v>
      </c>
    </row>
    <row r="332" spans="1:7" ht="16" x14ac:dyDescent="0.2">
      <c r="A332" s="91" t="s">
        <v>1331</v>
      </c>
      <c r="B332" s="91" t="s">
        <v>1309</v>
      </c>
      <c r="C332" s="92">
        <v>3</v>
      </c>
      <c r="D332" s="92">
        <v>18634702</v>
      </c>
      <c r="E332" s="92">
        <v>85715213</v>
      </c>
      <c r="F332" s="92">
        <v>2239029.2000000002</v>
      </c>
      <c r="G332" s="92">
        <v>23352.1</v>
      </c>
    </row>
    <row r="333" spans="1:7" ht="16" x14ac:dyDescent="0.2">
      <c r="A333" s="91" t="s">
        <v>1331</v>
      </c>
      <c r="B333" s="91" t="s">
        <v>1309</v>
      </c>
      <c r="C333" s="92">
        <v>4</v>
      </c>
      <c r="D333" s="92">
        <v>21027367</v>
      </c>
      <c r="E333" s="92">
        <v>94209410</v>
      </c>
      <c r="F333" s="92">
        <v>2760603.8</v>
      </c>
      <c r="G333" s="92">
        <v>23509.5</v>
      </c>
    </row>
    <row r="334" spans="1:7" ht="16" x14ac:dyDescent="0.2">
      <c r="A334" s="91" t="s">
        <v>1331</v>
      </c>
      <c r="B334" s="91" t="s">
        <v>1309</v>
      </c>
      <c r="C334" s="92">
        <v>5</v>
      </c>
      <c r="D334" s="92">
        <v>24597879</v>
      </c>
      <c r="E334" s="92">
        <v>102315994</v>
      </c>
      <c r="F334" s="92">
        <v>2917224.3</v>
      </c>
      <c r="G334" s="92">
        <v>30229.7</v>
      </c>
    </row>
    <row r="335" spans="1:7" ht="16" x14ac:dyDescent="0.2">
      <c r="A335" s="91" t="s">
        <v>1331</v>
      </c>
      <c r="B335" s="91" t="s">
        <v>1309</v>
      </c>
      <c r="C335" s="92">
        <v>6</v>
      </c>
      <c r="D335" s="92">
        <v>20954215</v>
      </c>
      <c r="E335" s="92">
        <v>88126139</v>
      </c>
      <c r="F335" s="92">
        <v>2305831.5</v>
      </c>
      <c r="G335" s="92">
        <v>24576.799999999999</v>
      </c>
    </row>
    <row r="336" spans="1:7" ht="16" x14ac:dyDescent="0.2">
      <c r="A336" s="91" t="s">
        <v>1331</v>
      </c>
      <c r="B336" s="91" t="s">
        <v>1309</v>
      </c>
      <c r="C336" s="92">
        <v>7</v>
      </c>
      <c r="D336" s="92">
        <v>14292367</v>
      </c>
      <c r="E336" s="92">
        <v>65956998</v>
      </c>
      <c r="F336" s="92">
        <v>1711208.3</v>
      </c>
      <c r="G336" s="92">
        <v>17881.5</v>
      </c>
    </row>
    <row r="337" spans="1:7" ht="16" x14ac:dyDescent="0.2">
      <c r="A337" s="91" t="s">
        <v>1331</v>
      </c>
      <c r="B337" s="91" t="s">
        <v>1309</v>
      </c>
      <c r="C337" s="92">
        <v>8</v>
      </c>
      <c r="D337" s="92">
        <v>12076773</v>
      </c>
      <c r="E337" s="92">
        <v>61971431</v>
      </c>
      <c r="F337" s="92">
        <v>1419966.1</v>
      </c>
      <c r="G337" s="92">
        <v>15999.2</v>
      </c>
    </row>
    <row r="338" spans="1:7" ht="16" x14ac:dyDescent="0.2">
      <c r="A338" s="91" t="s">
        <v>1331</v>
      </c>
      <c r="B338" s="91" t="s">
        <v>1309</v>
      </c>
      <c r="C338" s="92">
        <v>9</v>
      </c>
      <c r="D338" s="92">
        <v>15499811</v>
      </c>
      <c r="E338" s="92">
        <v>79566560</v>
      </c>
      <c r="F338" s="92">
        <v>1666191.4</v>
      </c>
      <c r="G338" s="92">
        <v>14696.7</v>
      </c>
    </row>
    <row r="339" spans="1:7" ht="16" x14ac:dyDescent="0.2">
      <c r="A339" s="91" t="s">
        <v>1331</v>
      </c>
      <c r="B339" s="91" t="s">
        <v>1309</v>
      </c>
      <c r="C339" s="92">
        <v>10</v>
      </c>
      <c r="D339" s="92">
        <v>16831578</v>
      </c>
      <c r="E339" s="92">
        <v>85763340</v>
      </c>
      <c r="F339" s="92">
        <v>1899408.7</v>
      </c>
      <c r="G339" s="92">
        <v>12135.1</v>
      </c>
    </row>
    <row r="340" spans="1:7" ht="16" x14ac:dyDescent="0.2">
      <c r="A340" s="91" t="s">
        <v>1331</v>
      </c>
      <c r="B340" s="91" t="s">
        <v>1309</v>
      </c>
      <c r="C340" s="92">
        <v>11</v>
      </c>
      <c r="D340" s="92">
        <v>22803239</v>
      </c>
      <c r="E340" s="92">
        <v>107139724</v>
      </c>
      <c r="F340" s="92">
        <v>2617634.7999999998</v>
      </c>
      <c r="G340" s="92">
        <v>26352.7</v>
      </c>
    </row>
    <row r="341" spans="1:7" ht="16" x14ac:dyDescent="0.2">
      <c r="A341" s="91" t="s">
        <v>1331</v>
      </c>
      <c r="B341" s="91" t="s">
        <v>1309</v>
      </c>
      <c r="C341" s="92">
        <v>12</v>
      </c>
      <c r="D341" s="92">
        <v>35414963</v>
      </c>
      <c r="E341" s="92">
        <v>169570383</v>
      </c>
      <c r="F341" s="92">
        <v>4245081.4000000004</v>
      </c>
      <c r="G341" s="92">
        <v>28255.599999999999</v>
      </c>
    </row>
    <row r="342" spans="1:7" ht="16" x14ac:dyDescent="0.2">
      <c r="A342" s="91" t="s">
        <v>1331</v>
      </c>
      <c r="B342" s="91" t="s">
        <v>1310</v>
      </c>
      <c r="C342" s="92">
        <v>1</v>
      </c>
      <c r="D342" s="92">
        <v>289831023</v>
      </c>
      <c r="E342" s="92">
        <v>132568989</v>
      </c>
      <c r="F342" s="92">
        <v>9743200</v>
      </c>
      <c r="G342" s="92">
        <v>43845.2</v>
      </c>
    </row>
    <row r="343" spans="1:7" ht="16" x14ac:dyDescent="0.2">
      <c r="A343" s="91" t="s">
        <v>1331</v>
      </c>
      <c r="B343" s="91" t="s">
        <v>1310</v>
      </c>
      <c r="C343" s="92">
        <v>2</v>
      </c>
      <c r="D343" s="92">
        <v>170332611</v>
      </c>
      <c r="E343" s="92">
        <v>79303205</v>
      </c>
      <c r="F343" s="92">
        <v>6341602.2999999998</v>
      </c>
      <c r="G343" s="92">
        <v>36739</v>
      </c>
    </row>
    <row r="344" spans="1:7" ht="16" x14ac:dyDescent="0.2">
      <c r="A344" s="91" t="s">
        <v>1331</v>
      </c>
      <c r="B344" s="91" t="s">
        <v>1310</v>
      </c>
      <c r="C344" s="92">
        <v>3</v>
      </c>
      <c r="D344" s="92">
        <v>282772149</v>
      </c>
      <c r="E344" s="92">
        <v>123661419</v>
      </c>
      <c r="F344" s="92">
        <v>10336104.4</v>
      </c>
      <c r="G344" s="92">
        <v>39596.800000000003</v>
      </c>
    </row>
    <row r="345" spans="1:7" ht="16" x14ac:dyDescent="0.2">
      <c r="A345" s="91" t="s">
        <v>1331</v>
      </c>
      <c r="B345" s="91" t="s">
        <v>1310</v>
      </c>
      <c r="C345" s="92">
        <v>4</v>
      </c>
      <c r="D345" s="92">
        <v>232527218</v>
      </c>
      <c r="E345" s="92">
        <v>109984232</v>
      </c>
      <c r="F345" s="92">
        <v>8286944.2999999998</v>
      </c>
      <c r="G345" s="92">
        <v>43253.9</v>
      </c>
    </row>
    <row r="346" spans="1:7" ht="16" x14ac:dyDescent="0.2">
      <c r="A346" s="91" t="s">
        <v>1331</v>
      </c>
      <c r="B346" s="91" t="s">
        <v>1310</v>
      </c>
      <c r="C346" s="92">
        <v>5</v>
      </c>
      <c r="D346" s="92">
        <v>348617553</v>
      </c>
      <c r="E346" s="92">
        <v>151215260</v>
      </c>
      <c r="F346" s="92">
        <v>14463211</v>
      </c>
      <c r="G346" s="92">
        <v>60282.9</v>
      </c>
    </row>
    <row r="347" spans="1:7" ht="16" x14ac:dyDescent="0.2">
      <c r="A347" s="91" t="s">
        <v>1331</v>
      </c>
      <c r="B347" s="91" t="s">
        <v>1310</v>
      </c>
      <c r="C347" s="92">
        <v>6</v>
      </c>
      <c r="D347" s="92">
        <v>277681720</v>
      </c>
      <c r="E347" s="92">
        <v>137978535</v>
      </c>
      <c r="F347" s="92">
        <v>8084000</v>
      </c>
      <c r="G347" s="92">
        <v>76999</v>
      </c>
    </row>
    <row r="348" spans="1:7" ht="16" x14ac:dyDescent="0.2">
      <c r="A348" s="91" t="s">
        <v>1331</v>
      </c>
      <c r="B348" s="91" t="s">
        <v>1310</v>
      </c>
      <c r="C348" s="92">
        <v>7</v>
      </c>
      <c r="D348" s="92">
        <v>304263061</v>
      </c>
      <c r="E348" s="92">
        <v>137964026</v>
      </c>
      <c r="F348" s="92">
        <v>11175509</v>
      </c>
      <c r="G348" s="92">
        <v>50976.5</v>
      </c>
    </row>
    <row r="349" spans="1:7" ht="16" x14ac:dyDescent="0.2">
      <c r="A349" s="91" t="s">
        <v>1331</v>
      </c>
      <c r="B349" s="91" t="s">
        <v>1310</v>
      </c>
      <c r="C349" s="92">
        <v>8</v>
      </c>
      <c r="D349" s="92">
        <v>260858851</v>
      </c>
      <c r="E349" s="92">
        <v>121502752</v>
      </c>
      <c r="F349" s="92">
        <v>7880193</v>
      </c>
      <c r="G349" s="92">
        <v>40003.800000000003</v>
      </c>
    </row>
    <row r="350" spans="1:7" ht="16" x14ac:dyDescent="0.2">
      <c r="A350" s="91" t="s">
        <v>1331</v>
      </c>
      <c r="B350" s="91" t="s">
        <v>1310</v>
      </c>
      <c r="C350" s="92">
        <v>9</v>
      </c>
      <c r="D350" s="92">
        <v>309654954</v>
      </c>
      <c r="E350" s="92">
        <v>139046467</v>
      </c>
      <c r="F350" s="92">
        <v>10984307.6</v>
      </c>
      <c r="G350" s="92">
        <v>47556.9</v>
      </c>
    </row>
    <row r="351" spans="1:7" ht="16" x14ac:dyDescent="0.2">
      <c r="A351" s="91" t="s">
        <v>1331</v>
      </c>
      <c r="B351" s="91" t="s">
        <v>1310</v>
      </c>
      <c r="C351" s="92">
        <v>10</v>
      </c>
      <c r="D351" s="92">
        <v>247688542</v>
      </c>
      <c r="E351" s="92">
        <v>115830484</v>
      </c>
      <c r="F351" s="92">
        <v>9547070.0999999996</v>
      </c>
      <c r="G351" s="92">
        <v>51731.9</v>
      </c>
    </row>
    <row r="352" spans="1:7" ht="16" x14ac:dyDescent="0.2">
      <c r="A352" s="91" t="s">
        <v>1331</v>
      </c>
      <c r="B352" s="91" t="s">
        <v>1310</v>
      </c>
      <c r="C352" s="92">
        <v>11</v>
      </c>
      <c r="D352" s="92">
        <v>288285232</v>
      </c>
      <c r="E352" s="92">
        <v>134193912</v>
      </c>
      <c r="F352" s="92">
        <v>9479915.3000000007</v>
      </c>
      <c r="G352" s="92">
        <v>51102.3</v>
      </c>
    </row>
    <row r="353" spans="1:7" ht="16" x14ac:dyDescent="0.2">
      <c r="A353" s="91" t="s">
        <v>1331</v>
      </c>
      <c r="B353" s="91" t="s">
        <v>1310</v>
      </c>
      <c r="C353" s="92">
        <v>12</v>
      </c>
      <c r="D353" s="92">
        <v>258826134</v>
      </c>
      <c r="E353" s="92">
        <v>132869441</v>
      </c>
      <c r="F353" s="92">
        <v>8269449.7000000002</v>
      </c>
      <c r="G353" s="92">
        <v>55465.1</v>
      </c>
    </row>
    <row r="354" spans="1:7" ht="16" x14ac:dyDescent="0.2">
      <c r="A354" s="91" t="s">
        <v>1331</v>
      </c>
      <c r="B354" s="91" t="s">
        <v>1323</v>
      </c>
      <c r="C354" s="92">
        <v>1</v>
      </c>
      <c r="D354" s="92">
        <v>127078</v>
      </c>
      <c r="E354" s="92">
        <v>90880</v>
      </c>
      <c r="F354" s="92">
        <v>0</v>
      </c>
      <c r="G354" s="92">
        <v>0</v>
      </c>
    </row>
    <row r="355" spans="1:7" ht="16" x14ac:dyDescent="0.2">
      <c r="A355" s="91" t="s">
        <v>1331</v>
      </c>
      <c r="B355" s="91" t="s">
        <v>1323</v>
      </c>
      <c r="C355" s="92">
        <v>2</v>
      </c>
      <c r="D355" s="92">
        <v>1086200</v>
      </c>
      <c r="E355" s="92">
        <v>804964</v>
      </c>
      <c r="F355" s="92">
        <v>0</v>
      </c>
      <c r="G355" s="92">
        <v>0</v>
      </c>
    </row>
    <row r="356" spans="1:7" ht="16" x14ac:dyDescent="0.2">
      <c r="A356" s="91" t="s">
        <v>1331</v>
      </c>
      <c r="B356" s="91" t="s">
        <v>1323</v>
      </c>
      <c r="C356" s="92">
        <v>3</v>
      </c>
      <c r="D356" s="92">
        <v>230601</v>
      </c>
      <c r="E356" s="92">
        <v>170566</v>
      </c>
      <c r="F356" s="92">
        <v>0</v>
      </c>
      <c r="G356" s="92">
        <v>0</v>
      </c>
    </row>
    <row r="357" spans="1:7" ht="16" x14ac:dyDescent="0.2">
      <c r="A357" s="91" t="s">
        <v>1331</v>
      </c>
      <c r="B357" s="91" t="s">
        <v>1323</v>
      </c>
      <c r="C357" s="92">
        <v>4</v>
      </c>
      <c r="D357" s="92">
        <v>400300</v>
      </c>
      <c r="E357" s="92">
        <v>191710</v>
      </c>
      <c r="F357" s="92">
        <v>0</v>
      </c>
      <c r="G357" s="92">
        <v>0</v>
      </c>
    </row>
    <row r="358" spans="1:7" ht="16" x14ac:dyDescent="0.2">
      <c r="A358" s="91" t="s">
        <v>1331</v>
      </c>
      <c r="B358" s="91" t="s">
        <v>1323</v>
      </c>
      <c r="C358" s="92">
        <v>5</v>
      </c>
      <c r="D358" s="92">
        <v>1785391</v>
      </c>
      <c r="E358" s="92">
        <v>623477</v>
      </c>
      <c r="F358" s="92">
        <v>0</v>
      </c>
      <c r="G358" s="92">
        <v>0</v>
      </c>
    </row>
    <row r="359" spans="1:7" ht="16" x14ac:dyDescent="0.2">
      <c r="A359" s="91" t="s">
        <v>1331</v>
      </c>
      <c r="B359" s="91" t="s">
        <v>1323</v>
      </c>
      <c r="C359" s="92">
        <v>6</v>
      </c>
      <c r="D359" s="92">
        <v>745776</v>
      </c>
      <c r="E359" s="92">
        <v>232152</v>
      </c>
      <c r="F359" s="92">
        <v>0</v>
      </c>
      <c r="G359" s="92">
        <v>0</v>
      </c>
    </row>
    <row r="360" spans="1:7" ht="16" x14ac:dyDescent="0.2">
      <c r="A360" s="91" t="s">
        <v>1331</v>
      </c>
      <c r="B360" s="91" t="s">
        <v>1323</v>
      </c>
      <c r="C360" s="92">
        <v>8</v>
      </c>
      <c r="D360" s="92">
        <v>1620987</v>
      </c>
      <c r="E360" s="92">
        <v>682680</v>
      </c>
      <c r="F360" s="92">
        <v>0</v>
      </c>
      <c r="G360" s="92">
        <v>0</v>
      </c>
    </row>
    <row r="361" spans="1:7" ht="16" x14ac:dyDescent="0.2">
      <c r="A361" s="91" t="s">
        <v>1331</v>
      </c>
      <c r="B361" s="91" t="s">
        <v>1323</v>
      </c>
      <c r="C361" s="92">
        <v>9</v>
      </c>
      <c r="D361" s="92">
        <v>201800</v>
      </c>
      <c r="E361" s="92">
        <v>114145</v>
      </c>
      <c r="F361" s="92">
        <v>0</v>
      </c>
      <c r="G361" s="92">
        <v>0</v>
      </c>
    </row>
    <row r="362" spans="1:7" ht="16" x14ac:dyDescent="0.2">
      <c r="A362" s="91" t="s">
        <v>1331</v>
      </c>
      <c r="B362" s="91" t="s">
        <v>1323</v>
      </c>
      <c r="C362" s="92">
        <v>10</v>
      </c>
      <c r="D362" s="92">
        <v>895303</v>
      </c>
      <c r="E362" s="92">
        <v>352308</v>
      </c>
      <c r="F362" s="92">
        <v>0</v>
      </c>
      <c r="G362" s="92">
        <v>0</v>
      </c>
    </row>
    <row r="363" spans="1:7" ht="16" x14ac:dyDescent="0.2">
      <c r="A363" s="91" t="s">
        <v>1331</v>
      </c>
      <c r="B363" s="91" t="s">
        <v>1323</v>
      </c>
      <c r="C363" s="92">
        <v>11</v>
      </c>
      <c r="D363" s="92">
        <v>1520300</v>
      </c>
      <c r="E363" s="92">
        <v>561552</v>
      </c>
      <c r="F363" s="92">
        <v>0</v>
      </c>
      <c r="G363" s="92">
        <v>0</v>
      </c>
    </row>
    <row r="364" spans="1:7" ht="16" x14ac:dyDescent="0.2">
      <c r="A364" s="91" t="s">
        <v>1331</v>
      </c>
      <c r="B364" s="91" t="s">
        <v>1323</v>
      </c>
      <c r="C364" s="92">
        <v>12</v>
      </c>
      <c r="D364" s="92">
        <v>220921</v>
      </c>
      <c r="E364" s="92">
        <v>99474</v>
      </c>
      <c r="F364" s="92">
        <v>0</v>
      </c>
      <c r="G364" s="92">
        <v>0</v>
      </c>
    </row>
    <row r="365" spans="1:7" ht="16" x14ac:dyDescent="0.2">
      <c r="A365" s="91" t="s">
        <v>1332</v>
      </c>
      <c r="B365" s="91" t="s">
        <v>1328</v>
      </c>
      <c r="C365" s="92">
        <v>1</v>
      </c>
      <c r="D365" s="92">
        <v>128902360</v>
      </c>
      <c r="E365" s="92">
        <v>190793305</v>
      </c>
      <c r="F365" s="92">
        <v>5313898</v>
      </c>
      <c r="G365" s="92">
        <v>12723</v>
      </c>
    </row>
    <row r="366" spans="1:7" ht="16" x14ac:dyDescent="0.2">
      <c r="A366" s="91" t="s">
        <v>1332</v>
      </c>
      <c r="B366" s="91" t="s">
        <v>1328</v>
      </c>
      <c r="C366" s="92">
        <v>2</v>
      </c>
      <c r="D366" s="92">
        <v>104692860</v>
      </c>
      <c r="E366" s="92">
        <v>159199044</v>
      </c>
      <c r="F366" s="92">
        <v>4916677</v>
      </c>
      <c r="G366" s="92">
        <v>10649</v>
      </c>
    </row>
    <row r="367" spans="1:7" ht="16" x14ac:dyDescent="0.2">
      <c r="A367" s="91" t="s">
        <v>1332</v>
      </c>
      <c r="B367" s="91" t="s">
        <v>1328</v>
      </c>
      <c r="C367" s="92">
        <v>3</v>
      </c>
      <c r="D367" s="92">
        <v>107169860</v>
      </c>
      <c r="E367" s="92">
        <v>155211182</v>
      </c>
      <c r="F367" s="92">
        <v>4469159</v>
      </c>
      <c r="G367" s="92">
        <v>10361</v>
      </c>
    </row>
    <row r="368" spans="1:7" ht="16" x14ac:dyDescent="0.2">
      <c r="A368" s="91" t="s">
        <v>1332</v>
      </c>
      <c r="B368" s="91" t="s">
        <v>1328</v>
      </c>
      <c r="C368" s="92">
        <v>4</v>
      </c>
      <c r="D368" s="92">
        <v>127647390</v>
      </c>
      <c r="E368" s="92">
        <v>166681963</v>
      </c>
      <c r="F368" s="92">
        <v>5356155</v>
      </c>
      <c r="G368" s="92">
        <v>11162</v>
      </c>
    </row>
    <row r="369" spans="1:7" ht="16" x14ac:dyDescent="0.2">
      <c r="A369" s="91" t="s">
        <v>1332</v>
      </c>
      <c r="B369" s="91" t="s">
        <v>1328</v>
      </c>
      <c r="C369" s="92">
        <v>5</v>
      </c>
      <c r="D369" s="92">
        <v>57323960</v>
      </c>
      <c r="E369" s="92">
        <v>72056441</v>
      </c>
      <c r="F369" s="92">
        <v>2111005</v>
      </c>
      <c r="G369" s="92">
        <v>4811</v>
      </c>
    </row>
    <row r="370" spans="1:7" ht="16" x14ac:dyDescent="0.2">
      <c r="A370" s="91" t="s">
        <v>1332</v>
      </c>
      <c r="B370" s="91" t="s">
        <v>1328</v>
      </c>
      <c r="C370" s="92">
        <v>6</v>
      </c>
      <c r="D370" s="92">
        <v>211850090</v>
      </c>
      <c r="E370" s="92">
        <v>276195264</v>
      </c>
      <c r="F370" s="92">
        <v>8153598</v>
      </c>
      <c r="G370" s="92">
        <v>18448</v>
      </c>
    </row>
    <row r="371" spans="1:7" ht="16" x14ac:dyDescent="0.2">
      <c r="A371" s="91" t="s">
        <v>1332</v>
      </c>
      <c r="B371" s="91" t="s">
        <v>1328</v>
      </c>
      <c r="C371" s="92">
        <v>7</v>
      </c>
      <c r="D371" s="92">
        <v>95609020</v>
      </c>
      <c r="E371" s="92">
        <v>144595590</v>
      </c>
      <c r="F371" s="92">
        <v>3132254</v>
      </c>
      <c r="G371" s="92">
        <v>9586</v>
      </c>
    </row>
    <row r="372" spans="1:7" ht="16" x14ac:dyDescent="0.2">
      <c r="A372" s="91" t="s">
        <v>1332</v>
      </c>
      <c r="B372" s="91" t="s">
        <v>1328</v>
      </c>
      <c r="C372" s="92">
        <v>8</v>
      </c>
      <c r="D372" s="92">
        <v>92739160</v>
      </c>
      <c r="E372" s="92">
        <v>146943873</v>
      </c>
      <c r="F372" s="92">
        <v>3377613</v>
      </c>
      <c r="G372" s="92">
        <v>9753</v>
      </c>
    </row>
    <row r="373" spans="1:7" ht="16" x14ac:dyDescent="0.2">
      <c r="A373" s="91" t="s">
        <v>1332</v>
      </c>
      <c r="B373" s="91" t="s">
        <v>1328</v>
      </c>
      <c r="C373" s="92">
        <v>9</v>
      </c>
      <c r="D373" s="92">
        <v>117483170</v>
      </c>
      <c r="E373" s="92">
        <v>205053775</v>
      </c>
      <c r="F373" s="92">
        <v>4392979</v>
      </c>
      <c r="G373" s="92">
        <v>24177</v>
      </c>
    </row>
    <row r="374" spans="1:7" ht="16" x14ac:dyDescent="0.2">
      <c r="A374" s="91" t="s">
        <v>1332</v>
      </c>
      <c r="B374" s="91" t="s">
        <v>1328</v>
      </c>
      <c r="C374" s="92">
        <v>10</v>
      </c>
      <c r="D374" s="92">
        <v>118809120</v>
      </c>
      <c r="E374" s="92">
        <v>209747983</v>
      </c>
      <c r="F374" s="92">
        <v>4329661</v>
      </c>
      <c r="G374" s="92">
        <v>24807</v>
      </c>
    </row>
    <row r="375" spans="1:7" ht="16" x14ac:dyDescent="0.2">
      <c r="A375" s="91" t="s">
        <v>1332</v>
      </c>
      <c r="B375" s="91" t="s">
        <v>1328</v>
      </c>
      <c r="C375" s="92">
        <v>11</v>
      </c>
      <c r="D375" s="92">
        <v>103690880</v>
      </c>
      <c r="E375" s="92">
        <v>190059146</v>
      </c>
      <c r="F375" s="92">
        <v>3886472</v>
      </c>
      <c r="G375" s="92">
        <v>21674</v>
      </c>
    </row>
    <row r="376" spans="1:7" ht="16" x14ac:dyDescent="0.2">
      <c r="A376" s="91" t="s">
        <v>1332</v>
      </c>
      <c r="B376" s="91" t="s">
        <v>1328</v>
      </c>
      <c r="C376" s="92">
        <v>12</v>
      </c>
      <c r="D376" s="92">
        <v>116305870</v>
      </c>
      <c r="E376" s="92">
        <v>224178200</v>
      </c>
      <c r="F376" s="92">
        <v>4486735</v>
      </c>
      <c r="G376" s="92">
        <v>25555</v>
      </c>
    </row>
    <row r="377" spans="1:7" ht="16" x14ac:dyDescent="0.2">
      <c r="A377" s="91" t="s">
        <v>1333</v>
      </c>
      <c r="B377" s="91" t="s">
        <v>1310</v>
      </c>
      <c r="C377" s="92">
        <v>1</v>
      </c>
      <c r="D377" s="92">
        <v>34607</v>
      </c>
      <c r="E377" s="92">
        <v>105009</v>
      </c>
      <c r="F377" s="92">
        <v>0</v>
      </c>
      <c r="G377" s="92">
        <v>0</v>
      </c>
    </row>
    <row r="378" spans="1:7" ht="16" x14ac:dyDescent="0.2">
      <c r="A378" s="91" t="s">
        <v>1333</v>
      </c>
      <c r="B378" s="91" t="s">
        <v>1310</v>
      </c>
      <c r="C378" s="92">
        <v>2</v>
      </c>
      <c r="D378" s="92">
        <v>15213</v>
      </c>
      <c r="E378" s="92">
        <v>54761</v>
      </c>
      <c r="F378" s="92">
        <v>0</v>
      </c>
      <c r="G378" s="92">
        <v>0</v>
      </c>
    </row>
    <row r="379" spans="1:7" ht="16" x14ac:dyDescent="0.2">
      <c r="A379" s="91" t="s">
        <v>1333</v>
      </c>
      <c r="B379" s="91" t="s">
        <v>1310</v>
      </c>
      <c r="C379" s="92">
        <v>3</v>
      </c>
      <c r="D379" s="92">
        <v>20294</v>
      </c>
      <c r="E379" s="92">
        <v>73266</v>
      </c>
      <c r="F379" s="92">
        <v>0</v>
      </c>
      <c r="G379" s="92">
        <v>0</v>
      </c>
    </row>
    <row r="380" spans="1:7" ht="16" x14ac:dyDescent="0.2">
      <c r="A380" s="91" t="s">
        <v>1333</v>
      </c>
      <c r="B380" s="91" t="s">
        <v>1310</v>
      </c>
      <c r="C380" s="92">
        <v>4</v>
      </c>
      <c r="D380" s="92">
        <v>4003</v>
      </c>
      <c r="E380" s="92">
        <v>13096</v>
      </c>
      <c r="F380" s="92">
        <v>0</v>
      </c>
      <c r="G380" s="92">
        <v>0</v>
      </c>
    </row>
    <row r="381" spans="1:7" ht="16" x14ac:dyDescent="0.2">
      <c r="A381" s="91" t="s">
        <v>1333</v>
      </c>
      <c r="B381" s="91" t="s">
        <v>1310</v>
      </c>
      <c r="C381" s="92">
        <v>5</v>
      </c>
      <c r="D381" s="92">
        <v>9130</v>
      </c>
      <c r="E381" s="92">
        <v>42374</v>
      </c>
      <c r="F381" s="92">
        <v>0</v>
      </c>
      <c r="G381" s="92">
        <v>0</v>
      </c>
    </row>
    <row r="382" spans="1:7" ht="16" x14ac:dyDescent="0.2">
      <c r="A382" s="91" t="s">
        <v>1333</v>
      </c>
      <c r="B382" s="91" t="s">
        <v>1310</v>
      </c>
      <c r="C382" s="92">
        <v>6</v>
      </c>
      <c r="D382" s="92">
        <v>22179</v>
      </c>
      <c r="E382" s="92">
        <v>83029</v>
      </c>
      <c r="F382" s="92">
        <v>0</v>
      </c>
      <c r="G382" s="92">
        <v>0</v>
      </c>
    </row>
    <row r="383" spans="1:7" ht="16" x14ac:dyDescent="0.2">
      <c r="A383" s="91" t="s">
        <v>1333</v>
      </c>
      <c r="B383" s="91" t="s">
        <v>1310</v>
      </c>
      <c r="C383" s="92">
        <v>7</v>
      </c>
      <c r="D383" s="92">
        <v>27846</v>
      </c>
      <c r="E383" s="92">
        <v>105894</v>
      </c>
      <c r="F383" s="92">
        <v>0</v>
      </c>
      <c r="G383" s="92">
        <v>0</v>
      </c>
    </row>
    <row r="384" spans="1:7" ht="16" x14ac:dyDescent="0.2">
      <c r="A384" s="91" t="s">
        <v>1333</v>
      </c>
      <c r="B384" s="91" t="s">
        <v>1310</v>
      </c>
      <c r="C384" s="92">
        <v>8</v>
      </c>
      <c r="D384" s="92">
        <v>7380</v>
      </c>
      <c r="E384" s="92">
        <v>28477</v>
      </c>
      <c r="F384" s="92">
        <v>0</v>
      </c>
      <c r="G384" s="92">
        <v>0</v>
      </c>
    </row>
    <row r="385" spans="1:7" ht="16" x14ac:dyDescent="0.2">
      <c r="A385" s="91" t="s">
        <v>1333</v>
      </c>
      <c r="B385" s="91" t="s">
        <v>1310</v>
      </c>
      <c r="C385" s="92">
        <v>9</v>
      </c>
      <c r="D385" s="92">
        <v>2568</v>
      </c>
      <c r="E385" s="92">
        <v>10295</v>
      </c>
      <c r="F385" s="92">
        <v>0</v>
      </c>
      <c r="G385" s="92">
        <v>0</v>
      </c>
    </row>
    <row r="386" spans="1:7" ht="16" x14ac:dyDescent="0.2">
      <c r="A386" s="91" t="s">
        <v>1333</v>
      </c>
      <c r="B386" s="91" t="s">
        <v>1310</v>
      </c>
      <c r="C386" s="92">
        <v>10</v>
      </c>
      <c r="D386" s="92">
        <v>8085</v>
      </c>
      <c r="E386" s="92">
        <v>32421</v>
      </c>
      <c r="F386" s="92">
        <v>0</v>
      </c>
      <c r="G386" s="92">
        <v>0</v>
      </c>
    </row>
    <row r="387" spans="1:7" ht="16" x14ac:dyDescent="0.2">
      <c r="A387" s="91" t="s">
        <v>1333</v>
      </c>
      <c r="B387" s="91" t="s">
        <v>1310</v>
      </c>
      <c r="C387" s="92">
        <v>11</v>
      </c>
      <c r="D387" s="92">
        <v>8631</v>
      </c>
      <c r="E387" s="92">
        <v>19967</v>
      </c>
      <c r="F387" s="92">
        <v>0</v>
      </c>
      <c r="G387" s="92">
        <v>0</v>
      </c>
    </row>
    <row r="388" spans="1:7" ht="16" x14ac:dyDescent="0.2">
      <c r="A388" s="91" t="s">
        <v>1333</v>
      </c>
      <c r="B388" s="91" t="s">
        <v>1310</v>
      </c>
      <c r="C388" s="92">
        <v>12</v>
      </c>
      <c r="D388" s="92">
        <v>166</v>
      </c>
      <c r="E388" s="92">
        <v>7649</v>
      </c>
      <c r="F388" s="92">
        <v>0</v>
      </c>
      <c r="G388" s="92">
        <v>0</v>
      </c>
    </row>
    <row r="389" spans="1:7" ht="16" x14ac:dyDescent="0.2">
      <c r="A389" s="91" t="s">
        <v>1333</v>
      </c>
      <c r="B389" s="91" t="s">
        <v>1323</v>
      </c>
      <c r="C389" s="92">
        <v>2</v>
      </c>
      <c r="D389" s="92">
        <v>7008</v>
      </c>
      <c r="E389" s="92">
        <v>26317</v>
      </c>
      <c r="F389" s="92">
        <v>0</v>
      </c>
      <c r="G389" s="92">
        <v>0</v>
      </c>
    </row>
    <row r="390" spans="1:7" ht="16" x14ac:dyDescent="0.2">
      <c r="A390" s="91" t="s">
        <v>1333</v>
      </c>
      <c r="B390" s="91" t="s">
        <v>1323</v>
      </c>
      <c r="C390" s="92">
        <v>3</v>
      </c>
      <c r="D390" s="92">
        <v>11386</v>
      </c>
      <c r="E390" s="92">
        <v>36905</v>
      </c>
      <c r="F390" s="92">
        <v>0</v>
      </c>
      <c r="G390" s="92">
        <v>0</v>
      </c>
    </row>
    <row r="391" spans="1:7" ht="16" x14ac:dyDescent="0.2">
      <c r="A391" s="91" t="s">
        <v>1333</v>
      </c>
      <c r="B391" s="91" t="s">
        <v>1323</v>
      </c>
      <c r="C391" s="92">
        <v>5</v>
      </c>
      <c r="D391" s="92">
        <v>149000</v>
      </c>
      <c r="E391" s="92">
        <v>1663</v>
      </c>
      <c r="F391" s="92">
        <v>0</v>
      </c>
      <c r="G391" s="92">
        <v>0</v>
      </c>
    </row>
    <row r="392" spans="1:7" ht="16" x14ac:dyDescent="0.2">
      <c r="A392" s="91" t="s">
        <v>1333</v>
      </c>
      <c r="B392" s="91" t="s">
        <v>1323</v>
      </c>
      <c r="C392" s="92">
        <v>6</v>
      </c>
      <c r="D392" s="92">
        <v>100000</v>
      </c>
      <c r="E392" s="92">
        <v>1242</v>
      </c>
      <c r="F392" s="92">
        <v>0</v>
      </c>
      <c r="G392" s="92">
        <v>0</v>
      </c>
    </row>
    <row r="393" spans="1:7" ht="16" x14ac:dyDescent="0.2">
      <c r="A393" s="91" t="s">
        <v>1333</v>
      </c>
      <c r="B393" s="91" t="s">
        <v>1323</v>
      </c>
      <c r="C393" s="92">
        <v>7</v>
      </c>
      <c r="D393" s="92">
        <v>8195</v>
      </c>
      <c r="E393" s="92">
        <v>31700</v>
      </c>
      <c r="F393" s="92">
        <v>0</v>
      </c>
      <c r="G393" s="92">
        <v>0</v>
      </c>
    </row>
    <row r="394" spans="1:7" ht="16" x14ac:dyDescent="0.2">
      <c r="A394" s="91" t="s">
        <v>1333</v>
      </c>
      <c r="B394" s="91" t="s">
        <v>1323</v>
      </c>
      <c r="C394" s="92">
        <v>8</v>
      </c>
      <c r="D394" s="92">
        <v>2776</v>
      </c>
      <c r="E394" s="92">
        <v>8473</v>
      </c>
      <c r="F394" s="92">
        <v>0</v>
      </c>
      <c r="G394" s="92">
        <v>0</v>
      </c>
    </row>
    <row r="395" spans="1:7" ht="16" x14ac:dyDescent="0.2">
      <c r="A395" s="91" t="s">
        <v>1333</v>
      </c>
      <c r="B395" s="91" t="s">
        <v>1323</v>
      </c>
      <c r="C395" s="92">
        <v>12</v>
      </c>
      <c r="D395" s="92">
        <v>60000</v>
      </c>
      <c r="E395" s="92">
        <v>744</v>
      </c>
      <c r="F395" s="92">
        <v>0</v>
      </c>
      <c r="G395" s="92">
        <v>0</v>
      </c>
    </row>
    <row r="396" spans="1:7" ht="16" x14ac:dyDescent="0.2">
      <c r="A396" s="91" t="s">
        <v>1333</v>
      </c>
      <c r="B396" s="91" t="s">
        <v>1328</v>
      </c>
      <c r="C396" s="92">
        <v>9</v>
      </c>
      <c r="D396" s="92">
        <v>43026660</v>
      </c>
      <c r="E396" s="92">
        <v>64762255</v>
      </c>
      <c r="F396" s="92">
        <v>0</v>
      </c>
      <c r="G396" s="92">
        <v>0</v>
      </c>
    </row>
    <row r="397" spans="1:7" ht="16" x14ac:dyDescent="0.2">
      <c r="A397" s="91" t="s">
        <v>1333</v>
      </c>
      <c r="B397" s="91" t="s">
        <v>1328</v>
      </c>
      <c r="C397" s="92">
        <v>11</v>
      </c>
      <c r="D397" s="92">
        <v>83170090</v>
      </c>
      <c r="E397" s="92">
        <v>126548363</v>
      </c>
      <c r="F397" s="92">
        <v>0</v>
      </c>
      <c r="G397" s="92">
        <v>0</v>
      </c>
    </row>
    <row r="398" spans="1:7" ht="16" x14ac:dyDescent="0.2">
      <c r="A398" s="91" t="s">
        <v>1333</v>
      </c>
      <c r="B398" s="91" t="s">
        <v>1328</v>
      </c>
      <c r="C398" s="92">
        <v>12</v>
      </c>
      <c r="D398" s="92">
        <v>22058390</v>
      </c>
      <c r="E398" s="92">
        <v>30530455</v>
      </c>
      <c r="F398" s="92">
        <v>0</v>
      </c>
      <c r="G398" s="92">
        <v>0</v>
      </c>
    </row>
    <row r="399" spans="1:7" ht="16" x14ac:dyDescent="0.2">
      <c r="A399" s="91" t="s">
        <v>1334</v>
      </c>
      <c r="B399" s="91" t="s">
        <v>1310</v>
      </c>
      <c r="C399" s="92">
        <v>8</v>
      </c>
      <c r="D399" s="92">
        <v>2443</v>
      </c>
      <c r="E399" s="92">
        <v>5373</v>
      </c>
      <c r="F399" s="92">
        <v>0</v>
      </c>
      <c r="G399" s="92">
        <v>0</v>
      </c>
    </row>
    <row r="400" spans="1:7" ht="16" x14ac:dyDescent="0.2">
      <c r="A400" s="91" t="s">
        <v>1334</v>
      </c>
      <c r="B400" s="91" t="s">
        <v>1328</v>
      </c>
      <c r="C400" s="92">
        <v>1</v>
      </c>
      <c r="D400" s="92">
        <v>69017200</v>
      </c>
      <c r="E400" s="92">
        <v>102303310</v>
      </c>
      <c r="F400" s="92">
        <v>3113829</v>
      </c>
      <c r="G400" s="92">
        <v>6838</v>
      </c>
    </row>
    <row r="401" spans="1:7" ht="16" x14ac:dyDescent="0.2">
      <c r="A401" s="91" t="s">
        <v>1334</v>
      </c>
      <c r="B401" s="91" t="s">
        <v>1328</v>
      </c>
      <c r="C401" s="92">
        <v>2</v>
      </c>
      <c r="D401" s="92">
        <v>125950100</v>
      </c>
      <c r="E401" s="92">
        <v>194743500</v>
      </c>
      <c r="F401" s="92">
        <v>5596521</v>
      </c>
      <c r="G401" s="92">
        <v>12998</v>
      </c>
    </row>
    <row r="402" spans="1:7" ht="16" x14ac:dyDescent="0.2">
      <c r="A402" s="91" t="s">
        <v>1334</v>
      </c>
      <c r="B402" s="91" t="s">
        <v>1328</v>
      </c>
      <c r="C402" s="92">
        <v>4</v>
      </c>
      <c r="D402" s="92">
        <v>68737600</v>
      </c>
      <c r="E402" s="92">
        <v>105939594</v>
      </c>
      <c r="F402" s="92">
        <v>3075121</v>
      </c>
      <c r="G402" s="92">
        <v>7073</v>
      </c>
    </row>
    <row r="403" spans="1:7" ht="16" x14ac:dyDescent="0.2">
      <c r="A403" s="91" t="s">
        <v>1334</v>
      </c>
      <c r="B403" s="91" t="s">
        <v>1328</v>
      </c>
      <c r="C403" s="92">
        <v>5</v>
      </c>
      <c r="D403" s="92">
        <v>50165700</v>
      </c>
      <c r="E403" s="92">
        <v>67401105</v>
      </c>
      <c r="F403" s="92">
        <v>2173001</v>
      </c>
      <c r="G403" s="92">
        <v>4513</v>
      </c>
    </row>
    <row r="404" spans="1:7" ht="16" x14ac:dyDescent="0.2">
      <c r="A404" s="91" t="s">
        <v>1334</v>
      </c>
      <c r="B404" s="91" t="s">
        <v>1328</v>
      </c>
      <c r="C404" s="92">
        <v>6</v>
      </c>
      <c r="D404" s="92">
        <v>74899800</v>
      </c>
      <c r="E404" s="92">
        <v>93107284</v>
      </c>
      <c r="F404" s="92">
        <v>3085370</v>
      </c>
      <c r="G404" s="92">
        <v>6239</v>
      </c>
    </row>
    <row r="405" spans="1:7" ht="16" x14ac:dyDescent="0.2">
      <c r="A405" s="91" t="s">
        <v>1334</v>
      </c>
      <c r="B405" s="91" t="s">
        <v>1328</v>
      </c>
      <c r="C405" s="92">
        <v>7</v>
      </c>
      <c r="D405" s="92">
        <v>32719600</v>
      </c>
      <c r="E405" s="92">
        <v>41820171</v>
      </c>
      <c r="F405" s="92">
        <v>960923</v>
      </c>
      <c r="G405" s="92">
        <v>1857</v>
      </c>
    </row>
    <row r="406" spans="1:7" ht="16" x14ac:dyDescent="0.2">
      <c r="A406" s="91" t="s">
        <v>1334</v>
      </c>
      <c r="B406" s="91" t="s">
        <v>1328</v>
      </c>
      <c r="C406" s="92">
        <v>8</v>
      </c>
      <c r="D406" s="92">
        <v>46033000</v>
      </c>
      <c r="E406" s="92">
        <v>58955276</v>
      </c>
      <c r="F406" s="92">
        <v>1913284</v>
      </c>
      <c r="G406" s="92">
        <v>3949</v>
      </c>
    </row>
    <row r="407" spans="1:7" ht="16" x14ac:dyDescent="0.2">
      <c r="A407" s="91" t="s">
        <v>1334</v>
      </c>
      <c r="B407" s="91" t="s">
        <v>1328</v>
      </c>
      <c r="C407" s="92">
        <v>9</v>
      </c>
      <c r="D407" s="92">
        <v>67035400</v>
      </c>
      <c r="E407" s="92">
        <v>92775171</v>
      </c>
      <c r="F407" s="92">
        <v>2739402</v>
      </c>
      <c r="G407" s="92">
        <v>9595</v>
      </c>
    </row>
    <row r="408" spans="1:7" ht="16" x14ac:dyDescent="0.2">
      <c r="A408" s="91" t="s">
        <v>1334</v>
      </c>
      <c r="B408" s="91" t="s">
        <v>1328</v>
      </c>
      <c r="C408" s="92">
        <v>10</v>
      </c>
      <c r="D408" s="92">
        <v>66516800</v>
      </c>
      <c r="E408" s="92">
        <v>92499948</v>
      </c>
      <c r="F408" s="92">
        <v>2807290</v>
      </c>
      <c r="G408" s="92">
        <v>10842</v>
      </c>
    </row>
    <row r="409" spans="1:7" ht="16" x14ac:dyDescent="0.2">
      <c r="A409" s="91" t="s">
        <v>1334</v>
      </c>
      <c r="B409" s="91" t="s">
        <v>1328</v>
      </c>
      <c r="C409" s="92">
        <v>11</v>
      </c>
      <c r="D409" s="92">
        <v>61751900</v>
      </c>
      <c r="E409" s="92">
        <v>88737243</v>
      </c>
      <c r="F409" s="92">
        <v>2646117</v>
      </c>
      <c r="G409" s="92">
        <v>10211</v>
      </c>
    </row>
    <row r="410" spans="1:7" ht="16" x14ac:dyDescent="0.2">
      <c r="A410" s="91" t="s">
        <v>1334</v>
      </c>
      <c r="B410" s="91" t="s">
        <v>1328</v>
      </c>
      <c r="C410" s="92">
        <v>12</v>
      </c>
      <c r="D410" s="92">
        <v>80218400</v>
      </c>
      <c r="E410" s="92">
        <v>125986893</v>
      </c>
      <c r="F410" s="92">
        <v>2885864</v>
      </c>
      <c r="G410" s="92">
        <v>14401</v>
      </c>
    </row>
    <row r="411" spans="1:7" ht="16" x14ac:dyDescent="0.2">
      <c r="A411" s="91" t="s">
        <v>1335</v>
      </c>
      <c r="B411" s="91" t="s">
        <v>1310</v>
      </c>
      <c r="C411" s="92">
        <v>1</v>
      </c>
      <c r="D411" s="92">
        <v>550</v>
      </c>
      <c r="E411" s="92">
        <v>642</v>
      </c>
      <c r="F411" s="92">
        <v>0</v>
      </c>
      <c r="G411" s="92">
        <v>0</v>
      </c>
    </row>
    <row r="412" spans="1:7" ht="16" x14ac:dyDescent="0.2">
      <c r="A412" s="91" t="s">
        <v>1336</v>
      </c>
      <c r="B412" s="91" t="s">
        <v>1310</v>
      </c>
      <c r="C412" s="92">
        <v>11</v>
      </c>
      <c r="D412" s="92">
        <v>110</v>
      </c>
      <c r="E412" s="92">
        <v>370</v>
      </c>
      <c r="F412" s="92">
        <v>0</v>
      </c>
      <c r="G412" s="92">
        <v>0</v>
      </c>
    </row>
    <row r="413" spans="1:7" ht="16" x14ac:dyDescent="0.2">
      <c r="A413" s="91" t="s">
        <v>1336</v>
      </c>
      <c r="B413" s="91" t="s">
        <v>1328</v>
      </c>
      <c r="C413" s="92">
        <v>1</v>
      </c>
      <c r="D413" s="92">
        <v>762611080</v>
      </c>
      <c r="E413" s="92">
        <v>427400296</v>
      </c>
      <c r="F413" s="92">
        <v>1884851</v>
      </c>
      <c r="G413" s="92">
        <v>0</v>
      </c>
    </row>
    <row r="414" spans="1:7" ht="16" x14ac:dyDescent="0.2">
      <c r="A414" s="91" t="s">
        <v>1336</v>
      </c>
      <c r="B414" s="91" t="s">
        <v>1328</v>
      </c>
      <c r="C414" s="92">
        <v>2</v>
      </c>
      <c r="D414" s="92">
        <v>601120130</v>
      </c>
      <c r="E414" s="92">
        <v>144387630</v>
      </c>
      <c r="F414" s="92">
        <v>2991196</v>
      </c>
      <c r="G414" s="92">
        <v>0</v>
      </c>
    </row>
    <row r="415" spans="1:7" ht="16" x14ac:dyDescent="0.2">
      <c r="A415" s="91" t="s">
        <v>1336</v>
      </c>
      <c r="B415" s="91" t="s">
        <v>1328</v>
      </c>
      <c r="C415" s="92">
        <v>3</v>
      </c>
      <c r="D415" s="92">
        <v>479780770</v>
      </c>
      <c r="E415" s="92">
        <v>217031506</v>
      </c>
      <c r="F415" s="92">
        <v>3079360</v>
      </c>
      <c r="G415" s="92">
        <v>0</v>
      </c>
    </row>
    <row r="416" spans="1:7" ht="16" x14ac:dyDescent="0.2">
      <c r="A416" s="91" t="s">
        <v>1336</v>
      </c>
      <c r="B416" s="91" t="s">
        <v>1328</v>
      </c>
      <c r="C416" s="92">
        <v>4</v>
      </c>
      <c r="D416" s="92">
        <v>182295100</v>
      </c>
      <c r="E416" s="92">
        <v>93353767</v>
      </c>
      <c r="F416" s="92">
        <v>1092319</v>
      </c>
      <c r="G416" s="92">
        <v>0</v>
      </c>
    </row>
    <row r="417" spans="1:7" ht="16" x14ac:dyDescent="0.2">
      <c r="A417" s="91" t="s">
        <v>1336</v>
      </c>
      <c r="B417" s="91" t="s">
        <v>1328</v>
      </c>
      <c r="C417" s="92">
        <v>5</v>
      </c>
      <c r="D417" s="92">
        <v>161132600</v>
      </c>
      <c r="E417" s="92">
        <v>176509390</v>
      </c>
      <c r="F417" s="92">
        <v>0</v>
      </c>
      <c r="G417" s="92">
        <v>0</v>
      </c>
    </row>
    <row r="418" spans="1:7" ht="16" x14ac:dyDescent="0.2">
      <c r="A418" s="91" t="s">
        <v>1336</v>
      </c>
      <c r="B418" s="91" t="s">
        <v>1328</v>
      </c>
      <c r="C418" s="92">
        <v>6</v>
      </c>
      <c r="D418" s="92">
        <v>348890190</v>
      </c>
      <c r="E418" s="92">
        <v>243955759</v>
      </c>
      <c r="F418" s="92">
        <v>0</v>
      </c>
      <c r="G418" s="92">
        <v>0</v>
      </c>
    </row>
    <row r="419" spans="1:7" ht="16" x14ac:dyDescent="0.2">
      <c r="A419" s="91" t="s">
        <v>1336</v>
      </c>
      <c r="B419" s="91" t="s">
        <v>1328</v>
      </c>
      <c r="C419" s="92">
        <v>7</v>
      </c>
      <c r="D419" s="92">
        <v>198978900</v>
      </c>
      <c r="E419" s="92">
        <v>251802811</v>
      </c>
      <c r="F419" s="92">
        <v>0</v>
      </c>
      <c r="G419" s="92">
        <v>0</v>
      </c>
    </row>
    <row r="420" spans="1:7" ht="16" x14ac:dyDescent="0.2">
      <c r="A420" s="91" t="s">
        <v>1336</v>
      </c>
      <c r="B420" s="91" t="s">
        <v>1328</v>
      </c>
      <c r="C420" s="92">
        <v>8</v>
      </c>
      <c r="D420" s="92">
        <v>213313910</v>
      </c>
      <c r="E420" s="92">
        <v>247429299</v>
      </c>
      <c r="F420" s="92">
        <v>482547</v>
      </c>
      <c r="G420" s="92">
        <v>0</v>
      </c>
    </row>
    <row r="421" spans="1:7" ht="16" x14ac:dyDescent="0.2">
      <c r="A421" s="91" t="s">
        <v>1336</v>
      </c>
      <c r="B421" s="91" t="s">
        <v>1328</v>
      </c>
      <c r="C421" s="92">
        <v>9</v>
      </c>
      <c r="D421" s="92">
        <v>285955980</v>
      </c>
      <c r="E421" s="92">
        <v>279931850</v>
      </c>
      <c r="F421" s="92">
        <v>0</v>
      </c>
      <c r="G421" s="92">
        <v>0</v>
      </c>
    </row>
    <row r="422" spans="1:7" ht="16" x14ac:dyDescent="0.2">
      <c r="A422" s="91" t="s">
        <v>1336</v>
      </c>
      <c r="B422" s="91" t="s">
        <v>1328</v>
      </c>
      <c r="C422" s="92">
        <v>10</v>
      </c>
      <c r="D422" s="92">
        <v>215560500</v>
      </c>
      <c r="E422" s="92">
        <v>264438028</v>
      </c>
      <c r="F422" s="92">
        <v>0</v>
      </c>
      <c r="G422" s="92">
        <v>0</v>
      </c>
    </row>
    <row r="423" spans="1:7" ht="16" x14ac:dyDescent="0.2">
      <c r="A423" s="91" t="s">
        <v>1336</v>
      </c>
      <c r="B423" s="91" t="s">
        <v>1328</v>
      </c>
      <c r="C423" s="92">
        <v>11</v>
      </c>
      <c r="D423" s="92">
        <v>129560980</v>
      </c>
      <c r="E423" s="92">
        <v>21061889</v>
      </c>
      <c r="F423" s="92">
        <v>476000</v>
      </c>
      <c r="G423" s="92">
        <v>0</v>
      </c>
    </row>
    <row r="424" spans="1:7" ht="16" x14ac:dyDescent="0.2">
      <c r="A424" s="91" t="s">
        <v>1336</v>
      </c>
      <c r="B424" s="91" t="s">
        <v>1328</v>
      </c>
      <c r="C424" s="92">
        <v>12</v>
      </c>
      <c r="D424" s="92">
        <v>230323800</v>
      </c>
      <c r="E424" s="92">
        <v>205592009</v>
      </c>
      <c r="F424" s="92">
        <v>0</v>
      </c>
      <c r="G424" s="92">
        <v>0</v>
      </c>
    </row>
    <row r="425" spans="1:7" ht="16" x14ac:dyDescent="0.2">
      <c r="A425" s="91" t="s">
        <v>1337</v>
      </c>
      <c r="B425" s="91" t="s">
        <v>1328</v>
      </c>
      <c r="C425" s="92">
        <v>1</v>
      </c>
      <c r="D425" s="92">
        <v>450516000</v>
      </c>
      <c r="E425" s="92">
        <v>8465184</v>
      </c>
      <c r="F425" s="92">
        <v>7356793</v>
      </c>
      <c r="G425" s="92">
        <v>369</v>
      </c>
    </row>
    <row r="426" spans="1:7" ht="16" x14ac:dyDescent="0.2">
      <c r="A426" s="91" t="s">
        <v>1337</v>
      </c>
      <c r="B426" s="91" t="s">
        <v>1328</v>
      </c>
      <c r="C426" s="92">
        <v>2</v>
      </c>
      <c r="D426" s="92">
        <v>385378000</v>
      </c>
      <c r="E426" s="92">
        <v>8513574</v>
      </c>
      <c r="F426" s="92">
        <v>6819665</v>
      </c>
      <c r="G426" s="92">
        <v>0</v>
      </c>
    </row>
    <row r="427" spans="1:7" ht="16" x14ac:dyDescent="0.2">
      <c r="A427" s="91" t="s">
        <v>1337</v>
      </c>
      <c r="B427" s="91" t="s">
        <v>1328</v>
      </c>
      <c r="C427" s="92">
        <v>3</v>
      </c>
      <c r="D427" s="92">
        <v>386407000</v>
      </c>
      <c r="E427" s="92">
        <v>7735024</v>
      </c>
      <c r="F427" s="92">
        <v>6494021</v>
      </c>
      <c r="G427" s="92">
        <v>0</v>
      </c>
    </row>
    <row r="428" spans="1:7" ht="16" x14ac:dyDescent="0.2">
      <c r="A428" s="91" t="s">
        <v>1337</v>
      </c>
      <c r="B428" s="91" t="s">
        <v>1328</v>
      </c>
      <c r="C428" s="92">
        <v>4</v>
      </c>
      <c r="D428" s="92">
        <v>280098000</v>
      </c>
      <c r="E428" s="92">
        <v>5749243</v>
      </c>
      <c r="F428" s="92">
        <v>5104231</v>
      </c>
      <c r="G428" s="92">
        <v>405</v>
      </c>
    </row>
    <row r="429" spans="1:7" ht="16" x14ac:dyDescent="0.2">
      <c r="A429" s="91" t="s">
        <v>1337</v>
      </c>
      <c r="B429" s="91" t="s">
        <v>1328</v>
      </c>
      <c r="C429" s="92">
        <v>5</v>
      </c>
      <c r="D429" s="92">
        <v>301150000</v>
      </c>
      <c r="E429" s="92">
        <v>6237143</v>
      </c>
      <c r="F429" s="92">
        <v>5366430</v>
      </c>
      <c r="G429" s="92">
        <v>441</v>
      </c>
    </row>
    <row r="430" spans="1:7" ht="16" x14ac:dyDescent="0.2">
      <c r="A430" s="91" t="s">
        <v>1337</v>
      </c>
      <c r="B430" s="91" t="s">
        <v>1328</v>
      </c>
      <c r="C430" s="92">
        <v>6</v>
      </c>
      <c r="D430" s="92">
        <v>499341000</v>
      </c>
      <c r="E430" s="92">
        <v>10038057</v>
      </c>
      <c r="F430" s="92">
        <v>8817230</v>
      </c>
      <c r="G430" s="92">
        <v>976</v>
      </c>
    </row>
    <row r="431" spans="1:7" ht="16" x14ac:dyDescent="0.2">
      <c r="A431" s="91" t="s">
        <v>1337</v>
      </c>
      <c r="B431" s="91" t="s">
        <v>1328</v>
      </c>
      <c r="C431" s="92">
        <v>7</v>
      </c>
      <c r="D431" s="92">
        <v>194344000</v>
      </c>
      <c r="E431" s="92">
        <v>3838166</v>
      </c>
      <c r="F431" s="92">
        <v>3442527</v>
      </c>
      <c r="G431" s="92">
        <v>395</v>
      </c>
    </row>
    <row r="432" spans="1:7" ht="16" x14ac:dyDescent="0.2">
      <c r="A432" s="91" t="s">
        <v>1337</v>
      </c>
      <c r="B432" s="91" t="s">
        <v>1328</v>
      </c>
      <c r="C432" s="92">
        <v>8</v>
      </c>
      <c r="D432" s="92">
        <v>386418000</v>
      </c>
      <c r="E432" s="92">
        <v>8113655</v>
      </c>
      <c r="F432" s="92">
        <v>7118066</v>
      </c>
      <c r="G432" s="92">
        <v>1688</v>
      </c>
    </row>
    <row r="433" spans="1:7" ht="16" x14ac:dyDescent="0.2">
      <c r="A433" s="91" t="s">
        <v>1337</v>
      </c>
      <c r="B433" s="91" t="s">
        <v>1328</v>
      </c>
      <c r="C433" s="92">
        <v>9</v>
      </c>
      <c r="D433" s="92">
        <v>234988000</v>
      </c>
      <c r="E433" s="92">
        <v>4956242</v>
      </c>
      <c r="F433" s="92">
        <v>4324227</v>
      </c>
      <c r="G433" s="92">
        <v>5250</v>
      </c>
    </row>
    <row r="434" spans="1:7" ht="16" x14ac:dyDescent="0.2">
      <c r="A434" s="91" t="s">
        <v>1337</v>
      </c>
      <c r="B434" s="91" t="s">
        <v>1328</v>
      </c>
      <c r="C434" s="92">
        <v>10</v>
      </c>
      <c r="D434" s="92">
        <v>264273000</v>
      </c>
      <c r="E434" s="92">
        <v>6671239</v>
      </c>
      <c r="F434" s="92">
        <v>4885057</v>
      </c>
      <c r="G434" s="92">
        <v>5250</v>
      </c>
    </row>
    <row r="435" spans="1:7" ht="16" x14ac:dyDescent="0.2">
      <c r="A435" s="91" t="s">
        <v>1337</v>
      </c>
      <c r="B435" s="91" t="s">
        <v>1328</v>
      </c>
      <c r="C435" s="92">
        <v>11</v>
      </c>
      <c r="D435" s="92">
        <v>349910000</v>
      </c>
      <c r="E435" s="92">
        <v>7224509</v>
      </c>
      <c r="F435" s="92">
        <v>5294981</v>
      </c>
      <c r="G435" s="92">
        <v>816</v>
      </c>
    </row>
    <row r="436" spans="1:7" ht="16" x14ac:dyDescent="0.2">
      <c r="A436" s="91" t="s">
        <v>1337</v>
      </c>
      <c r="B436" s="91" t="s">
        <v>1328</v>
      </c>
      <c r="C436" s="92">
        <v>12</v>
      </c>
      <c r="D436" s="92">
        <v>451532000</v>
      </c>
      <c r="E436" s="92">
        <v>8913977</v>
      </c>
      <c r="F436" s="92">
        <v>7347961</v>
      </c>
      <c r="G436" s="92">
        <v>0</v>
      </c>
    </row>
    <row r="437" spans="1:7" ht="16" x14ac:dyDescent="0.2">
      <c r="A437" s="91" t="s">
        <v>1338</v>
      </c>
      <c r="B437" s="91" t="s">
        <v>1310</v>
      </c>
      <c r="C437" s="92">
        <v>1</v>
      </c>
      <c r="D437" s="92">
        <v>1990</v>
      </c>
      <c r="E437" s="92">
        <v>6140</v>
      </c>
      <c r="F437" s="92">
        <v>0</v>
      </c>
      <c r="G437" s="92">
        <v>0</v>
      </c>
    </row>
    <row r="438" spans="1:7" ht="16" x14ac:dyDescent="0.2">
      <c r="A438" s="91" t="s">
        <v>1338</v>
      </c>
      <c r="B438" s="91" t="s">
        <v>1310</v>
      </c>
      <c r="C438" s="92">
        <v>3</v>
      </c>
      <c r="D438" s="92">
        <v>1107</v>
      </c>
      <c r="E438" s="92">
        <v>9320</v>
      </c>
      <c r="F438" s="92">
        <v>0</v>
      </c>
      <c r="G438" s="92">
        <v>0</v>
      </c>
    </row>
    <row r="439" spans="1:7" ht="16" x14ac:dyDescent="0.2">
      <c r="A439" s="91" t="s">
        <v>1338</v>
      </c>
      <c r="B439" s="91" t="s">
        <v>1310</v>
      </c>
      <c r="C439" s="92">
        <v>4</v>
      </c>
      <c r="D439" s="92">
        <v>6364</v>
      </c>
      <c r="E439" s="92">
        <v>21217</v>
      </c>
      <c r="F439" s="92">
        <v>0</v>
      </c>
      <c r="G439" s="92">
        <v>0</v>
      </c>
    </row>
    <row r="440" spans="1:7" ht="16" x14ac:dyDescent="0.2">
      <c r="A440" s="91" t="s">
        <v>1338</v>
      </c>
      <c r="B440" s="91" t="s">
        <v>1310</v>
      </c>
      <c r="C440" s="92">
        <v>8</v>
      </c>
      <c r="D440" s="92">
        <v>1049</v>
      </c>
      <c r="E440" s="92">
        <v>6857</v>
      </c>
      <c r="F440" s="92">
        <v>0</v>
      </c>
      <c r="G440" s="92">
        <v>0</v>
      </c>
    </row>
    <row r="441" spans="1:7" ht="16" x14ac:dyDescent="0.2">
      <c r="A441" s="91" t="s">
        <v>1338</v>
      </c>
      <c r="B441" s="91" t="s">
        <v>1328</v>
      </c>
      <c r="C441" s="92">
        <v>2</v>
      </c>
      <c r="D441" s="92">
        <v>5000000</v>
      </c>
      <c r="E441" s="92">
        <v>2580550</v>
      </c>
      <c r="F441" s="92">
        <v>0</v>
      </c>
      <c r="G441" s="92">
        <v>0</v>
      </c>
    </row>
    <row r="442" spans="1:7" ht="16" x14ac:dyDescent="0.2">
      <c r="A442" s="91" t="s">
        <v>1338</v>
      </c>
      <c r="B442" s="91" t="s">
        <v>1328</v>
      </c>
      <c r="C442" s="92">
        <v>10</v>
      </c>
      <c r="D442" s="92">
        <v>8500000</v>
      </c>
      <c r="E442" s="92">
        <v>4159875</v>
      </c>
      <c r="F442" s="92">
        <v>0</v>
      </c>
      <c r="G442" s="92">
        <v>0</v>
      </c>
    </row>
    <row r="443" spans="1:7" ht="16" x14ac:dyDescent="0.2">
      <c r="A443" s="91" t="s">
        <v>1339</v>
      </c>
      <c r="B443" s="91" t="s">
        <v>1309</v>
      </c>
      <c r="C443" s="92">
        <v>1</v>
      </c>
      <c r="D443" s="92">
        <v>5758</v>
      </c>
      <c r="E443" s="92">
        <v>145256</v>
      </c>
      <c r="F443" s="92">
        <v>3330</v>
      </c>
      <c r="G443" s="92">
        <v>0</v>
      </c>
    </row>
    <row r="444" spans="1:7" ht="16" x14ac:dyDescent="0.2">
      <c r="A444" s="91" t="s">
        <v>1339</v>
      </c>
      <c r="B444" s="91" t="s">
        <v>1309</v>
      </c>
      <c r="C444" s="92">
        <v>2</v>
      </c>
      <c r="D444" s="92">
        <v>93385</v>
      </c>
      <c r="E444" s="92">
        <v>450662</v>
      </c>
      <c r="F444" s="92">
        <v>13304</v>
      </c>
      <c r="G444" s="92">
        <v>4</v>
      </c>
    </row>
    <row r="445" spans="1:7" ht="16" x14ac:dyDescent="0.2">
      <c r="A445" s="91" t="s">
        <v>1339</v>
      </c>
      <c r="B445" s="91" t="s">
        <v>1309</v>
      </c>
      <c r="C445" s="92">
        <v>4</v>
      </c>
      <c r="D445" s="92">
        <v>171764</v>
      </c>
      <c r="E445" s="92">
        <v>325101</v>
      </c>
      <c r="F445" s="92">
        <v>24543</v>
      </c>
      <c r="G445" s="92">
        <v>0</v>
      </c>
    </row>
    <row r="446" spans="1:7" ht="16" x14ac:dyDescent="0.2">
      <c r="A446" s="91" t="s">
        <v>1339</v>
      </c>
      <c r="B446" s="91" t="s">
        <v>1309</v>
      </c>
      <c r="C446" s="92">
        <v>5</v>
      </c>
      <c r="D446" s="92">
        <v>71924</v>
      </c>
      <c r="E446" s="92">
        <v>252522</v>
      </c>
      <c r="F446" s="92">
        <v>10722</v>
      </c>
      <c r="G446" s="92">
        <v>0</v>
      </c>
    </row>
    <row r="447" spans="1:7" ht="16" x14ac:dyDescent="0.2">
      <c r="A447" s="91" t="s">
        <v>1339</v>
      </c>
      <c r="B447" s="91" t="s">
        <v>1309</v>
      </c>
      <c r="C447" s="92">
        <v>6</v>
      </c>
      <c r="D447" s="92">
        <v>96882</v>
      </c>
      <c r="E447" s="92">
        <v>269209</v>
      </c>
      <c r="F447" s="92">
        <v>14433</v>
      </c>
      <c r="G447" s="92">
        <v>0</v>
      </c>
    </row>
    <row r="448" spans="1:7" ht="16" x14ac:dyDescent="0.2">
      <c r="A448" s="91" t="s">
        <v>1339</v>
      </c>
      <c r="B448" s="91" t="s">
        <v>1309</v>
      </c>
      <c r="C448" s="92">
        <v>7</v>
      </c>
      <c r="D448" s="92">
        <v>121844</v>
      </c>
      <c r="E448" s="92">
        <v>284645</v>
      </c>
      <c r="F448" s="92">
        <v>18971</v>
      </c>
      <c r="G448" s="92">
        <v>0</v>
      </c>
    </row>
    <row r="449" spans="1:7" ht="16" x14ac:dyDescent="0.2">
      <c r="A449" s="91" t="s">
        <v>1339</v>
      </c>
      <c r="B449" s="91" t="s">
        <v>1309</v>
      </c>
      <c r="C449" s="92">
        <v>8</v>
      </c>
      <c r="D449" s="92">
        <v>95948</v>
      </c>
      <c r="E449" s="92">
        <v>268646</v>
      </c>
      <c r="F449" s="92">
        <v>14683</v>
      </c>
      <c r="G449" s="92">
        <v>0</v>
      </c>
    </row>
    <row r="450" spans="1:7" ht="16" x14ac:dyDescent="0.2">
      <c r="A450" s="91" t="s">
        <v>1339</v>
      </c>
      <c r="B450" s="91" t="s">
        <v>1309</v>
      </c>
      <c r="C450" s="92">
        <v>9</v>
      </c>
      <c r="D450" s="92">
        <v>121842</v>
      </c>
      <c r="E450" s="92">
        <v>288704</v>
      </c>
      <c r="F450" s="92">
        <v>17344</v>
      </c>
      <c r="G450" s="92">
        <v>0</v>
      </c>
    </row>
    <row r="451" spans="1:7" ht="16" x14ac:dyDescent="0.2">
      <c r="A451" s="91" t="s">
        <v>1339</v>
      </c>
      <c r="B451" s="91" t="s">
        <v>1309</v>
      </c>
      <c r="C451" s="92">
        <v>10</v>
      </c>
      <c r="D451" s="92">
        <v>46964</v>
      </c>
      <c r="E451" s="92">
        <v>398994</v>
      </c>
      <c r="F451" s="92">
        <v>8250</v>
      </c>
      <c r="G451" s="92">
        <v>0</v>
      </c>
    </row>
    <row r="452" spans="1:7" ht="16" x14ac:dyDescent="0.2">
      <c r="A452" s="91" t="s">
        <v>1339</v>
      </c>
      <c r="B452" s="91" t="s">
        <v>1309</v>
      </c>
      <c r="C452" s="92">
        <v>11</v>
      </c>
      <c r="D452" s="92">
        <v>96884</v>
      </c>
      <c r="E452" s="92">
        <v>270484</v>
      </c>
      <c r="F452" s="92">
        <v>14360</v>
      </c>
      <c r="G452" s="92">
        <v>0</v>
      </c>
    </row>
    <row r="453" spans="1:7" ht="16" x14ac:dyDescent="0.2">
      <c r="A453" s="91" t="s">
        <v>1339</v>
      </c>
      <c r="B453" s="91" t="s">
        <v>1309</v>
      </c>
      <c r="C453" s="92">
        <v>12</v>
      </c>
      <c r="D453" s="92">
        <v>126472</v>
      </c>
      <c r="E453" s="92">
        <v>510821</v>
      </c>
      <c r="F453" s="92">
        <v>23220.9</v>
      </c>
      <c r="G453" s="92">
        <v>165</v>
      </c>
    </row>
    <row r="454" spans="1:7" ht="16" x14ac:dyDescent="0.2">
      <c r="A454" s="91" t="s">
        <v>1339</v>
      </c>
      <c r="B454" s="91" t="s">
        <v>1310</v>
      </c>
      <c r="C454" s="92">
        <v>1</v>
      </c>
      <c r="D454" s="92">
        <v>121062960</v>
      </c>
      <c r="E454" s="92">
        <v>665654125</v>
      </c>
      <c r="F454" s="92">
        <v>6104774.5999999996</v>
      </c>
      <c r="G454" s="92">
        <v>274106.8</v>
      </c>
    </row>
    <row r="455" spans="1:7" ht="16" x14ac:dyDescent="0.2">
      <c r="A455" s="91" t="s">
        <v>1339</v>
      </c>
      <c r="B455" s="91" t="s">
        <v>1310</v>
      </c>
      <c r="C455" s="92">
        <v>2</v>
      </c>
      <c r="D455" s="92">
        <v>88708650</v>
      </c>
      <c r="E455" s="92">
        <v>452783475</v>
      </c>
      <c r="F455" s="92">
        <v>4539283.2</v>
      </c>
      <c r="G455" s="92">
        <v>228750.2</v>
      </c>
    </row>
    <row r="456" spans="1:7" ht="16" x14ac:dyDescent="0.2">
      <c r="A456" s="91" t="s">
        <v>1339</v>
      </c>
      <c r="B456" s="91" t="s">
        <v>1310</v>
      </c>
      <c r="C456" s="92">
        <v>3</v>
      </c>
      <c r="D456" s="92">
        <v>181070769</v>
      </c>
      <c r="E456" s="92">
        <v>920854208</v>
      </c>
      <c r="F456" s="92">
        <v>9100884.6999999993</v>
      </c>
      <c r="G456" s="92">
        <v>317587.20000000001</v>
      </c>
    </row>
    <row r="457" spans="1:7" ht="16" x14ac:dyDescent="0.2">
      <c r="A457" s="91" t="s">
        <v>1339</v>
      </c>
      <c r="B457" s="91" t="s">
        <v>1310</v>
      </c>
      <c r="C457" s="92">
        <v>4</v>
      </c>
      <c r="D457" s="92">
        <v>158684859</v>
      </c>
      <c r="E457" s="92">
        <v>699707682</v>
      </c>
      <c r="F457" s="92">
        <v>8869931.4000000004</v>
      </c>
      <c r="G457" s="92">
        <v>482649.5</v>
      </c>
    </row>
    <row r="458" spans="1:7" ht="16" x14ac:dyDescent="0.2">
      <c r="A458" s="91" t="s">
        <v>1339</v>
      </c>
      <c r="B458" s="91" t="s">
        <v>1310</v>
      </c>
      <c r="C458" s="92">
        <v>5</v>
      </c>
      <c r="D458" s="92">
        <v>107012249</v>
      </c>
      <c r="E458" s="92">
        <v>573533396</v>
      </c>
      <c r="F458" s="92">
        <v>5958169.5999999996</v>
      </c>
      <c r="G458" s="92">
        <v>474322.6</v>
      </c>
    </row>
    <row r="459" spans="1:7" ht="16" x14ac:dyDescent="0.2">
      <c r="A459" s="91" t="s">
        <v>1339</v>
      </c>
      <c r="B459" s="91" t="s">
        <v>1310</v>
      </c>
      <c r="C459" s="92">
        <v>6</v>
      </c>
      <c r="D459" s="92">
        <v>192755360</v>
      </c>
      <c r="E459" s="92">
        <v>870103557</v>
      </c>
      <c r="F459" s="92">
        <v>10431013.5</v>
      </c>
      <c r="G459" s="92">
        <v>423057.9</v>
      </c>
    </row>
    <row r="460" spans="1:7" ht="16" x14ac:dyDescent="0.2">
      <c r="A460" s="91" t="s">
        <v>1339</v>
      </c>
      <c r="B460" s="91" t="s">
        <v>1310</v>
      </c>
      <c r="C460" s="92">
        <v>7</v>
      </c>
      <c r="D460" s="92">
        <v>196410702</v>
      </c>
      <c r="E460" s="92">
        <v>994365137</v>
      </c>
      <c r="F460" s="92">
        <v>9439910.5999999996</v>
      </c>
      <c r="G460" s="92">
        <v>386299.7</v>
      </c>
    </row>
    <row r="461" spans="1:7" ht="16" x14ac:dyDescent="0.2">
      <c r="A461" s="91" t="s">
        <v>1339</v>
      </c>
      <c r="B461" s="91" t="s">
        <v>1310</v>
      </c>
      <c r="C461" s="92">
        <v>8</v>
      </c>
      <c r="D461" s="92">
        <v>135718072</v>
      </c>
      <c r="E461" s="92">
        <v>735251609</v>
      </c>
      <c r="F461" s="92">
        <v>6589131.7000000002</v>
      </c>
      <c r="G461" s="92">
        <v>343040.4</v>
      </c>
    </row>
    <row r="462" spans="1:7" ht="16" x14ac:dyDescent="0.2">
      <c r="A462" s="91" t="s">
        <v>1339</v>
      </c>
      <c r="B462" s="91" t="s">
        <v>1310</v>
      </c>
      <c r="C462" s="92">
        <v>9</v>
      </c>
      <c r="D462" s="92">
        <v>110441162</v>
      </c>
      <c r="E462" s="92">
        <v>689231054</v>
      </c>
      <c r="F462" s="92">
        <v>4962534.4000000004</v>
      </c>
      <c r="G462" s="92">
        <v>307066.3</v>
      </c>
    </row>
    <row r="463" spans="1:7" ht="16" x14ac:dyDescent="0.2">
      <c r="A463" s="91" t="s">
        <v>1339</v>
      </c>
      <c r="B463" s="91" t="s">
        <v>1310</v>
      </c>
      <c r="C463" s="92">
        <v>10</v>
      </c>
      <c r="D463" s="92">
        <v>186152773</v>
      </c>
      <c r="E463" s="92">
        <v>1100093695</v>
      </c>
      <c r="F463" s="92">
        <v>8649565.8000000007</v>
      </c>
      <c r="G463" s="92">
        <v>499500.2</v>
      </c>
    </row>
    <row r="464" spans="1:7" ht="16" x14ac:dyDescent="0.2">
      <c r="A464" s="91" t="s">
        <v>1339</v>
      </c>
      <c r="B464" s="91" t="s">
        <v>1310</v>
      </c>
      <c r="C464" s="92">
        <v>11</v>
      </c>
      <c r="D464" s="92">
        <v>150652181</v>
      </c>
      <c r="E464" s="92">
        <v>897062983</v>
      </c>
      <c r="F464" s="92">
        <v>7490432.7000000002</v>
      </c>
      <c r="G464" s="92">
        <v>274222.40000000002</v>
      </c>
    </row>
    <row r="465" spans="1:7" ht="16" x14ac:dyDescent="0.2">
      <c r="A465" s="91" t="s">
        <v>1339</v>
      </c>
      <c r="B465" s="91" t="s">
        <v>1310</v>
      </c>
      <c r="C465" s="92">
        <v>12</v>
      </c>
      <c r="D465" s="92">
        <v>185028630</v>
      </c>
      <c r="E465" s="92">
        <v>985459192</v>
      </c>
      <c r="F465" s="92">
        <v>9296620.5999999996</v>
      </c>
      <c r="G465" s="92">
        <v>432554.3</v>
      </c>
    </row>
    <row r="466" spans="1:7" ht="16" x14ac:dyDescent="0.2">
      <c r="A466" s="91" t="s">
        <v>1339</v>
      </c>
      <c r="B466" s="91" t="s">
        <v>1323</v>
      </c>
      <c r="C466" s="92">
        <v>1</v>
      </c>
      <c r="D466" s="92">
        <v>236133</v>
      </c>
      <c r="E466" s="92">
        <v>189215</v>
      </c>
      <c r="F466" s="92">
        <v>0</v>
      </c>
      <c r="G466" s="92">
        <v>0</v>
      </c>
    </row>
    <row r="467" spans="1:7" ht="16" x14ac:dyDescent="0.2">
      <c r="A467" s="91" t="s">
        <v>1339</v>
      </c>
      <c r="B467" s="91" t="s">
        <v>1323</v>
      </c>
      <c r="C467" s="92">
        <v>2</v>
      </c>
      <c r="D467" s="92">
        <v>264193</v>
      </c>
      <c r="E467" s="92">
        <v>153789</v>
      </c>
      <c r="F467" s="92">
        <v>0</v>
      </c>
      <c r="G467" s="92">
        <v>0</v>
      </c>
    </row>
    <row r="468" spans="1:7" ht="16" x14ac:dyDescent="0.2">
      <c r="A468" s="91" t="s">
        <v>1339</v>
      </c>
      <c r="B468" s="91" t="s">
        <v>1323</v>
      </c>
      <c r="C468" s="92">
        <v>3</v>
      </c>
      <c r="D468" s="92">
        <v>39094</v>
      </c>
      <c r="E468" s="92">
        <v>29543</v>
      </c>
      <c r="F468" s="92">
        <v>0</v>
      </c>
      <c r="G468" s="92">
        <v>0</v>
      </c>
    </row>
    <row r="469" spans="1:7" ht="16" x14ac:dyDescent="0.2">
      <c r="A469" s="91" t="s">
        <v>1339</v>
      </c>
      <c r="B469" s="91" t="s">
        <v>1323</v>
      </c>
      <c r="C469" s="92">
        <v>4</v>
      </c>
      <c r="D469" s="92">
        <v>61554</v>
      </c>
      <c r="E469" s="92">
        <v>41041</v>
      </c>
      <c r="F469" s="92">
        <v>0</v>
      </c>
      <c r="G469" s="92">
        <v>0</v>
      </c>
    </row>
    <row r="470" spans="1:7" ht="16" x14ac:dyDescent="0.2">
      <c r="A470" s="91" t="s">
        <v>1339</v>
      </c>
      <c r="B470" s="91" t="s">
        <v>1323</v>
      </c>
      <c r="C470" s="92">
        <v>6</v>
      </c>
      <c r="D470" s="92">
        <v>135259</v>
      </c>
      <c r="E470" s="92">
        <v>57754</v>
      </c>
      <c r="F470" s="92">
        <v>0</v>
      </c>
      <c r="G470" s="92">
        <v>0</v>
      </c>
    </row>
    <row r="471" spans="1:7" ht="16" x14ac:dyDescent="0.2">
      <c r="A471" s="91" t="s">
        <v>1339</v>
      </c>
      <c r="B471" s="91" t="s">
        <v>1323</v>
      </c>
      <c r="C471" s="92">
        <v>7</v>
      </c>
      <c r="D471" s="92">
        <v>223014</v>
      </c>
      <c r="E471" s="92">
        <v>87013</v>
      </c>
      <c r="F471" s="92">
        <v>0</v>
      </c>
      <c r="G471" s="92">
        <v>0</v>
      </c>
    </row>
    <row r="472" spans="1:7" ht="16" x14ac:dyDescent="0.2">
      <c r="A472" s="91" t="s">
        <v>1339</v>
      </c>
      <c r="B472" s="91" t="s">
        <v>1323</v>
      </c>
      <c r="C472" s="92">
        <v>8</v>
      </c>
      <c r="D472" s="92">
        <v>80854</v>
      </c>
      <c r="E472" s="92">
        <v>19975</v>
      </c>
      <c r="F472" s="92">
        <v>0</v>
      </c>
      <c r="G472" s="92">
        <v>0</v>
      </c>
    </row>
    <row r="473" spans="1:7" ht="16" x14ac:dyDescent="0.2">
      <c r="A473" s="91" t="s">
        <v>1339</v>
      </c>
      <c r="B473" s="91" t="s">
        <v>1323</v>
      </c>
      <c r="C473" s="92">
        <v>11</v>
      </c>
      <c r="D473" s="92">
        <v>99817</v>
      </c>
      <c r="E473" s="92">
        <v>47998</v>
      </c>
      <c r="F473" s="92">
        <v>0</v>
      </c>
      <c r="G473" s="92">
        <v>0</v>
      </c>
    </row>
    <row r="474" spans="1:7" ht="16" x14ac:dyDescent="0.2">
      <c r="A474" s="91" t="s">
        <v>1339</v>
      </c>
      <c r="B474" s="91" t="s">
        <v>1328</v>
      </c>
      <c r="C474" s="92">
        <v>1</v>
      </c>
      <c r="D474" s="92">
        <v>142543840</v>
      </c>
      <c r="E474" s="92">
        <v>195109894</v>
      </c>
      <c r="F474" s="92">
        <v>5305544</v>
      </c>
      <c r="G474" s="92">
        <v>11009</v>
      </c>
    </row>
    <row r="475" spans="1:7" ht="16" x14ac:dyDescent="0.2">
      <c r="A475" s="91" t="s">
        <v>1339</v>
      </c>
      <c r="B475" s="91" t="s">
        <v>1328</v>
      </c>
      <c r="C475" s="92">
        <v>2</v>
      </c>
      <c r="D475" s="92">
        <v>21817630</v>
      </c>
      <c r="E475" s="92">
        <v>27787075</v>
      </c>
      <c r="F475" s="92">
        <v>1156333</v>
      </c>
      <c r="G475" s="92">
        <v>2094</v>
      </c>
    </row>
    <row r="476" spans="1:7" ht="16" x14ac:dyDescent="0.2">
      <c r="A476" s="91" t="s">
        <v>1339</v>
      </c>
      <c r="B476" s="91" t="s">
        <v>1328</v>
      </c>
      <c r="C476" s="92">
        <v>3</v>
      </c>
      <c r="D476" s="92">
        <v>42282690</v>
      </c>
      <c r="E476" s="92">
        <v>58946615</v>
      </c>
      <c r="F476" s="92">
        <v>1517213</v>
      </c>
      <c r="G476" s="92">
        <v>3257</v>
      </c>
    </row>
    <row r="477" spans="1:7" ht="16" x14ac:dyDescent="0.2">
      <c r="A477" s="91" t="s">
        <v>1339</v>
      </c>
      <c r="B477" s="91" t="s">
        <v>1328</v>
      </c>
      <c r="C477" s="92">
        <v>4</v>
      </c>
      <c r="D477" s="92">
        <v>74909870</v>
      </c>
      <c r="E477" s="92">
        <v>99817973</v>
      </c>
      <c r="F477" s="92">
        <v>1711811</v>
      </c>
      <c r="G477" s="92">
        <v>6245</v>
      </c>
    </row>
    <row r="478" spans="1:7" ht="16" x14ac:dyDescent="0.2">
      <c r="A478" s="91" t="s">
        <v>1339</v>
      </c>
      <c r="B478" s="91" t="s">
        <v>1328</v>
      </c>
      <c r="C478" s="92">
        <v>5</v>
      </c>
      <c r="D478" s="92">
        <v>95075390</v>
      </c>
      <c r="E478" s="92">
        <v>119354822</v>
      </c>
      <c r="F478" s="92">
        <v>3715428</v>
      </c>
      <c r="G478" s="92">
        <v>9797</v>
      </c>
    </row>
    <row r="479" spans="1:7" ht="16" x14ac:dyDescent="0.2">
      <c r="A479" s="91" t="s">
        <v>1339</v>
      </c>
      <c r="B479" s="91" t="s">
        <v>1328</v>
      </c>
      <c r="C479" s="92">
        <v>6</v>
      </c>
      <c r="D479" s="92">
        <v>52734180</v>
      </c>
      <c r="E479" s="92">
        <v>60818558</v>
      </c>
      <c r="F479" s="92">
        <v>1014863</v>
      </c>
      <c r="G479" s="92">
        <v>3894</v>
      </c>
    </row>
    <row r="480" spans="1:7" ht="16" x14ac:dyDescent="0.2">
      <c r="A480" s="91" t="s">
        <v>1339</v>
      </c>
      <c r="B480" s="91" t="s">
        <v>1328</v>
      </c>
      <c r="C480" s="92">
        <v>7</v>
      </c>
      <c r="D480" s="92">
        <v>52863370</v>
      </c>
      <c r="E480" s="92">
        <v>67514581</v>
      </c>
      <c r="F480" s="92">
        <v>773188</v>
      </c>
      <c r="G480" s="92">
        <v>2122</v>
      </c>
    </row>
    <row r="481" spans="1:7" ht="16" x14ac:dyDescent="0.2">
      <c r="A481" s="91" t="s">
        <v>1339</v>
      </c>
      <c r="B481" s="91" t="s">
        <v>1328</v>
      </c>
      <c r="C481" s="92">
        <v>8</v>
      </c>
      <c r="D481" s="92">
        <v>90324190</v>
      </c>
      <c r="E481" s="92">
        <v>113960535</v>
      </c>
      <c r="F481" s="92">
        <v>2286750</v>
      </c>
      <c r="G481" s="92">
        <v>8017</v>
      </c>
    </row>
    <row r="482" spans="1:7" ht="16" x14ac:dyDescent="0.2">
      <c r="A482" s="91" t="s">
        <v>1339</v>
      </c>
      <c r="B482" s="91" t="s">
        <v>1328</v>
      </c>
      <c r="C482" s="92">
        <v>9</v>
      </c>
      <c r="D482" s="92">
        <v>21800090</v>
      </c>
      <c r="E482" s="92">
        <v>33006076</v>
      </c>
      <c r="F482" s="92">
        <v>0</v>
      </c>
      <c r="G482" s="92">
        <v>0</v>
      </c>
    </row>
    <row r="483" spans="1:7" ht="16" x14ac:dyDescent="0.2">
      <c r="A483" s="91" t="s">
        <v>1339</v>
      </c>
      <c r="B483" s="91" t="s">
        <v>1328</v>
      </c>
      <c r="C483" s="92">
        <v>10</v>
      </c>
      <c r="D483" s="92">
        <v>21933260</v>
      </c>
      <c r="E483" s="92">
        <v>34047111</v>
      </c>
      <c r="F483" s="92">
        <v>469026</v>
      </c>
      <c r="G483" s="92">
        <v>2739</v>
      </c>
    </row>
    <row r="484" spans="1:7" ht="16" x14ac:dyDescent="0.2">
      <c r="A484" s="91" t="s">
        <v>1339</v>
      </c>
      <c r="B484" s="91" t="s">
        <v>1328</v>
      </c>
      <c r="C484" s="92">
        <v>11</v>
      </c>
      <c r="D484" s="92">
        <v>131779270</v>
      </c>
      <c r="E484" s="92">
        <v>197863726</v>
      </c>
      <c r="F484" s="92">
        <v>5165481</v>
      </c>
      <c r="G484" s="92">
        <v>26082</v>
      </c>
    </row>
    <row r="485" spans="1:7" ht="16" x14ac:dyDescent="0.2">
      <c r="A485" s="91" t="s">
        <v>1339</v>
      </c>
      <c r="B485" s="91" t="s">
        <v>1328</v>
      </c>
      <c r="C485" s="92">
        <v>12</v>
      </c>
      <c r="D485" s="92">
        <v>21474820</v>
      </c>
      <c r="E485" s="92">
        <v>37316789</v>
      </c>
      <c r="F485" s="92">
        <v>0</v>
      </c>
      <c r="G485" s="92">
        <v>0</v>
      </c>
    </row>
    <row r="486" spans="1:7" ht="16" x14ac:dyDescent="0.2">
      <c r="A486" s="91" t="s">
        <v>1340</v>
      </c>
      <c r="B486" s="91" t="s">
        <v>1310</v>
      </c>
      <c r="C486" s="92">
        <v>1</v>
      </c>
      <c r="D486" s="92">
        <v>9613</v>
      </c>
      <c r="E486" s="92">
        <v>59883</v>
      </c>
      <c r="F486" s="92">
        <v>0</v>
      </c>
      <c r="G486" s="92">
        <v>0</v>
      </c>
    </row>
    <row r="487" spans="1:7" ht="16" x14ac:dyDescent="0.2">
      <c r="A487" s="91" t="s">
        <v>1340</v>
      </c>
      <c r="B487" s="91" t="s">
        <v>1310</v>
      </c>
      <c r="C487" s="92">
        <v>2</v>
      </c>
      <c r="D487" s="92">
        <v>1485</v>
      </c>
      <c r="E487" s="92">
        <v>322</v>
      </c>
      <c r="F487" s="92">
        <v>0</v>
      </c>
      <c r="G487" s="92">
        <v>0</v>
      </c>
    </row>
    <row r="488" spans="1:7" ht="16" x14ac:dyDescent="0.2">
      <c r="A488" s="91" t="s">
        <v>1340</v>
      </c>
      <c r="B488" s="91" t="s">
        <v>1310</v>
      </c>
      <c r="C488" s="92">
        <v>3</v>
      </c>
      <c r="D488" s="92">
        <v>7731</v>
      </c>
      <c r="E488" s="92">
        <v>20852</v>
      </c>
      <c r="F488" s="92">
        <v>0</v>
      </c>
      <c r="G488" s="92">
        <v>0</v>
      </c>
    </row>
    <row r="489" spans="1:7" ht="16" x14ac:dyDescent="0.2">
      <c r="A489" s="91" t="s">
        <v>1340</v>
      </c>
      <c r="B489" s="91" t="s">
        <v>1310</v>
      </c>
      <c r="C489" s="92">
        <v>4</v>
      </c>
      <c r="D489" s="92">
        <v>32804</v>
      </c>
      <c r="E489" s="92">
        <v>116965</v>
      </c>
      <c r="F489" s="92">
        <v>0</v>
      </c>
      <c r="G489" s="92">
        <v>0</v>
      </c>
    </row>
    <row r="490" spans="1:7" ht="16" x14ac:dyDescent="0.2">
      <c r="A490" s="91" t="s">
        <v>1340</v>
      </c>
      <c r="B490" s="91" t="s">
        <v>1310</v>
      </c>
      <c r="C490" s="92">
        <v>5</v>
      </c>
      <c r="D490" s="92">
        <v>4332</v>
      </c>
      <c r="E490" s="92">
        <v>11630</v>
      </c>
      <c r="F490" s="92">
        <v>0</v>
      </c>
      <c r="G490" s="92">
        <v>0</v>
      </c>
    </row>
    <row r="491" spans="1:7" ht="16" x14ac:dyDescent="0.2">
      <c r="A491" s="91" t="s">
        <v>1340</v>
      </c>
      <c r="B491" s="91" t="s">
        <v>1310</v>
      </c>
      <c r="C491" s="92">
        <v>6</v>
      </c>
      <c r="D491" s="92">
        <v>5832</v>
      </c>
      <c r="E491" s="92">
        <v>21665</v>
      </c>
      <c r="F491" s="92">
        <v>0</v>
      </c>
      <c r="G491" s="92">
        <v>0</v>
      </c>
    </row>
    <row r="492" spans="1:7" ht="16" x14ac:dyDescent="0.2">
      <c r="A492" s="91" t="s">
        <v>1340</v>
      </c>
      <c r="B492" s="91" t="s">
        <v>1310</v>
      </c>
      <c r="C492" s="92">
        <v>7</v>
      </c>
      <c r="D492" s="92">
        <v>6859</v>
      </c>
      <c r="E492" s="92">
        <v>20697</v>
      </c>
      <c r="F492" s="92">
        <v>0</v>
      </c>
      <c r="G492" s="92">
        <v>0</v>
      </c>
    </row>
    <row r="493" spans="1:7" ht="16" x14ac:dyDescent="0.2">
      <c r="A493" s="91" t="s">
        <v>1340</v>
      </c>
      <c r="B493" s="91" t="s">
        <v>1310</v>
      </c>
      <c r="C493" s="92">
        <v>8</v>
      </c>
      <c r="D493" s="92">
        <v>1365057</v>
      </c>
      <c r="E493" s="92">
        <v>3496719</v>
      </c>
      <c r="F493" s="92">
        <v>0</v>
      </c>
      <c r="G493" s="92">
        <v>0</v>
      </c>
    </row>
    <row r="494" spans="1:7" ht="16" x14ac:dyDescent="0.2">
      <c r="A494" s="91" t="s">
        <v>1340</v>
      </c>
      <c r="B494" s="91" t="s">
        <v>1310</v>
      </c>
      <c r="C494" s="92">
        <v>9</v>
      </c>
      <c r="D494" s="92">
        <v>475624</v>
      </c>
      <c r="E494" s="92">
        <v>137076</v>
      </c>
      <c r="F494" s="92">
        <v>0</v>
      </c>
      <c r="G494" s="92">
        <v>0</v>
      </c>
    </row>
    <row r="495" spans="1:7" ht="16" x14ac:dyDescent="0.2">
      <c r="A495" s="91" t="s">
        <v>1340</v>
      </c>
      <c r="B495" s="91" t="s">
        <v>1310</v>
      </c>
      <c r="C495" s="92">
        <v>10</v>
      </c>
      <c r="D495" s="92">
        <v>1812248</v>
      </c>
      <c r="E495" s="92">
        <v>5142892</v>
      </c>
      <c r="F495" s="92">
        <v>0</v>
      </c>
      <c r="G495" s="92">
        <v>0</v>
      </c>
    </row>
    <row r="496" spans="1:7" ht="16" x14ac:dyDescent="0.2">
      <c r="A496" s="91" t="s">
        <v>1340</v>
      </c>
      <c r="B496" s="91" t="s">
        <v>1310</v>
      </c>
      <c r="C496" s="92">
        <v>11</v>
      </c>
      <c r="D496" s="92">
        <v>869</v>
      </c>
      <c r="E496" s="92">
        <v>2567</v>
      </c>
      <c r="F496" s="92">
        <v>0</v>
      </c>
      <c r="G496" s="92">
        <v>0</v>
      </c>
    </row>
    <row r="497" spans="1:7" ht="16" x14ac:dyDescent="0.2">
      <c r="A497" s="91" t="s">
        <v>1340</v>
      </c>
      <c r="B497" s="91" t="s">
        <v>1310</v>
      </c>
      <c r="C497" s="92">
        <v>12</v>
      </c>
      <c r="D497" s="92">
        <v>4087447</v>
      </c>
      <c r="E497" s="92">
        <v>9598450</v>
      </c>
      <c r="F497" s="92">
        <v>0</v>
      </c>
      <c r="G497" s="92">
        <v>0</v>
      </c>
    </row>
    <row r="498" spans="1:7" ht="16" x14ac:dyDescent="0.2">
      <c r="A498" s="91" t="s">
        <v>1340</v>
      </c>
      <c r="B498" s="91" t="s">
        <v>1323</v>
      </c>
      <c r="C498" s="92">
        <v>7</v>
      </c>
      <c r="D498" s="92">
        <v>29225</v>
      </c>
      <c r="E498" s="92">
        <v>15493</v>
      </c>
      <c r="F498" s="92">
        <v>0</v>
      </c>
      <c r="G498" s="92">
        <v>0</v>
      </c>
    </row>
    <row r="499" spans="1:7" ht="16" x14ac:dyDescent="0.2">
      <c r="A499" s="91" t="s">
        <v>1340</v>
      </c>
      <c r="B499" s="91" t="s">
        <v>1323</v>
      </c>
      <c r="C499" s="92">
        <v>8</v>
      </c>
      <c r="D499" s="92">
        <v>108500</v>
      </c>
      <c r="E499" s="92">
        <v>68711</v>
      </c>
      <c r="F499" s="92">
        <v>0</v>
      </c>
      <c r="G499" s="92">
        <v>0</v>
      </c>
    </row>
    <row r="500" spans="1:7" ht="16" x14ac:dyDescent="0.2">
      <c r="A500" s="91" t="s">
        <v>1340</v>
      </c>
      <c r="B500" s="91" t="s">
        <v>1323</v>
      </c>
      <c r="C500" s="92">
        <v>9</v>
      </c>
      <c r="D500" s="92">
        <v>72000</v>
      </c>
      <c r="E500" s="92">
        <v>36144</v>
      </c>
      <c r="F500" s="92">
        <v>0</v>
      </c>
      <c r="G500" s="92">
        <v>0</v>
      </c>
    </row>
    <row r="501" spans="1:7" ht="16" x14ac:dyDescent="0.2">
      <c r="A501" s="91" t="s">
        <v>1340</v>
      </c>
      <c r="B501" s="91" t="s">
        <v>1328</v>
      </c>
      <c r="C501" s="92">
        <v>3</v>
      </c>
      <c r="D501" s="92">
        <v>117253490</v>
      </c>
      <c r="E501" s="92">
        <v>7549394</v>
      </c>
      <c r="F501" s="92">
        <v>0</v>
      </c>
      <c r="G501" s="92">
        <v>0</v>
      </c>
    </row>
    <row r="502" spans="1:7" ht="16" x14ac:dyDescent="0.2">
      <c r="A502" s="91" t="s">
        <v>1340</v>
      </c>
      <c r="B502" s="91" t="s">
        <v>1328</v>
      </c>
      <c r="C502" s="92">
        <v>5</v>
      </c>
      <c r="D502" s="92">
        <v>51386220</v>
      </c>
      <c r="E502" s="92">
        <v>2991936</v>
      </c>
      <c r="F502" s="92">
        <v>0</v>
      </c>
      <c r="G502" s="92">
        <v>0</v>
      </c>
    </row>
    <row r="503" spans="1:7" ht="16" x14ac:dyDescent="0.2">
      <c r="A503" s="91" t="s">
        <v>1340</v>
      </c>
      <c r="B503" s="91" t="s">
        <v>1328</v>
      </c>
      <c r="C503" s="92">
        <v>6</v>
      </c>
      <c r="D503" s="92">
        <v>119793310</v>
      </c>
      <c r="E503" s="92">
        <v>6611320</v>
      </c>
      <c r="F503" s="92">
        <v>0</v>
      </c>
      <c r="G503" s="92">
        <v>0</v>
      </c>
    </row>
    <row r="504" spans="1:7" ht="16" x14ac:dyDescent="0.2">
      <c r="A504" s="91" t="s">
        <v>1340</v>
      </c>
      <c r="B504" s="91" t="s">
        <v>1328</v>
      </c>
      <c r="C504" s="92">
        <v>7</v>
      </c>
      <c r="D504" s="92">
        <v>60373460</v>
      </c>
      <c r="E504" s="92">
        <v>3087438</v>
      </c>
      <c r="F504" s="92">
        <v>0</v>
      </c>
      <c r="G504" s="92">
        <v>0</v>
      </c>
    </row>
    <row r="505" spans="1:7" ht="16" x14ac:dyDescent="0.2">
      <c r="A505" s="91" t="s">
        <v>1340</v>
      </c>
      <c r="B505" s="91" t="s">
        <v>1328</v>
      </c>
      <c r="C505" s="92">
        <v>9</v>
      </c>
      <c r="D505" s="92">
        <v>61442240</v>
      </c>
      <c r="E505" s="92">
        <v>3211481</v>
      </c>
      <c r="F505" s="92">
        <v>0</v>
      </c>
      <c r="G505" s="92">
        <v>0</v>
      </c>
    </row>
    <row r="506" spans="1:7" ht="16" x14ac:dyDescent="0.2">
      <c r="A506" s="91" t="s">
        <v>1340</v>
      </c>
      <c r="B506" s="91" t="s">
        <v>1328</v>
      </c>
      <c r="C506" s="92">
        <v>10</v>
      </c>
      <c r="D506" s="92">
        <v>62100200</v>
      </c>
      <c r="E506" s="92">
        <v>3597290</v>
      </c>
      <c r="F506" s="92">
        <v>0</v>
      </c>
      <c r="G506" s="92">
        <v>0</v>
      </c>
    </row>
    <row r="507" spans="1:7" ht="16" x14ac:dyDescent="0.2">
      <c r="A507" s="91" t="s">
        <v>1340</v>
      </c>
      <c r="B507" s="91" t="s">
        <v>1328</v>
      </c>
      <c r="C507" s="92">
        <v>12</v>
      </c>
      <c r="D507" s="92">
        <v>62345560</v>
      </c>
      <c r="E507" s="92">
        <v>3587598</v>
      </c>
      <c r="F507" s="92">
        <v>0</v>
      </c>
      <c r="G507" s="92">
        <v>0</v>
      </c>
    </row>
    <row r="508" spans="1:7" ht="16" x14ac:dyDescent="0.2">
      <c r="A508" s="91" t="s">
        <v>1341</v>
      </c>
      <c r="B508" s="91" t="s">
        <v>1310</v>
      </c>
      <c r="C508" s="92">
        <v>2</v>
      </c>
      <c r="D508" s="92">
        <v>4900</v>
      </c>
      <c r="E508" s="92">
        <v>250000</v>
      </c>
      <c r="F508" s="92">
        <v>0</v>
      </c>
      <c r="G508" s="92">
        <v>0</v>
      </c>
    </row>
    <row r="509" spans="1:7" ht="16" x14ac:dyDescent="0.2">
      <c r="A509" s="91" t="s">
        <v>1342</v>
      </c>
      <c r="B509" s="91" t="s">
        <v>1310</v>
      </c>
      <c r="C509" s="92">
        <v>1</v>
      </c>
      <c r="D509" s="92">
        <v>154473</v>
      </c>
      <c r="E509" s="92">
        <v>881173</v>
      </c>
      <c r="F509" s="92">
        <v>0</v>
      </c>
      <c r="G509" s="92">
        <v>0</v>
      </c>
    </row>
    <row r="510" spans="1:7" ht="16" x14ac:dyDescent="0.2">
      <c r="A510" s="91" t="s">
        <v>1342</v>
      </c>
      <c r="B510" s="91" t="s">
        <v>1310</v>
      </c>
      <c r="C510" s="92">
        <v>2</v>
      </c>
      <c r="D510" s="92">
        <v>113698</v>
      </c>
      <c r="E510" s="92">
        <v>439873</v>
      </c>
      <c r="F510" s="92">
        <v>0</v>
      </c>
      <c r="G510" s="92">
        <v>0</v>
      </c>
    </row>
    <row r="511" spans="1:7" ht="16" x14ac:dyDescent="0.2">
      <c r="A511" s="91" t="s">
        <v>1342</v>
      </c>
      <c r="B511" s="91" t="s">
        <v>1310</v>
      </c>
      <c r="C511" s="92">
        <v>3</v>
      </c>
      <c r="D511" s="92">
        <v>265067</v>
      </c>
      <c r="E511" s="92">
        <v>865284</v>
      </c>
      <c r="F511" s="92">
        <v>0</v>
      </c>
      <c r="G511" s="92">
        <v>0</v>
      </c>
    </row>
    <row r="512" spans="1:7" ht="16" x14ac:dyDescent="0.2">
      <c r="A512" s="91" t="s">
        <v>1342</v>
      </c>
      <c r="B512" s="91" t="s">
        <v>1310</v>
      </c>
      <c r="C512" s="92">
        <v>4</v>
      </c>
      <c r="D512" s="92">
        <v>26072</v>
      </c>
      <c r="E512" s="92">
        <v>121723</v>
      </c>
      <c r="F512" s="92">
        <v>0</v>
      </c>
      <c r="G512" s="92">
        <v>0</v>
      </c>
    </row>
    <row r="513" spans="1:7" ht="16" x14ac:dyDescent="0.2">
      <c r="A513" s="91" t="s">
        <v>1342</v>
      </c>
      <c r="B513" s="91" t="s">
        <v>1310</v>
      </c>
      <c r="C513" s="92">
        <v>5</v>
      </c>
      <c r="D513" s="92">
        <v>4155</v>
      </c>
      <c r="E513" s="92">
        <v>62355</v>
      </c>
      <c r="F513" s="92">
        <v>2160</v>
      </c>
      <c r="G513" s="92">
        <v>864</v>
      </c>
    </row>
    <row r="514" spans="1:7" ht="16" x14ac:dyDescent="0.2">
      <c r="A514" s="91" t="s">
        <v>1342</v>
      </c>
      <c r="B514" s="91" t="s">
        <v>1310</v>
      </c>
      <c r="C514" s="92">
        <v>6</v>
      </c>
      <c r="D514" s="92">
        <v>31609</v>
      </c>
      <c r="E514" s="92">
        <v>139605</v>
      </c>
      <c r="F514" s="92">
        <v>0</v>
      </c>
      <c r="G514" s="92">
        <v>0</v>
      </c>
    </row>
    <row r="515" spans="1:7" ht="16" x14ac:dyDescent="0.2">
      <c r="A515" s="91" t="s">
        <v>1342</v>
      </c>
      <c r="B515" s="91" t="s">
        <v>1310</v>
      </c>
      <c r="C515" s="92">
        <v>7</v>
      </c>
      <c r="D515" s="92">
        <v>8414</v>
      </c>
      <c r="E515" s="92">
        <v>46020</v>
      </c>
      <c r="F515" s="92">
        <v>0</v>
      </c>
      <c r="G515" s="92">
        <v>0</v>
      </c>
    </row>
    <row r="516" spans="1:7" ht="16" x14ac:dyDescent="0.2">
      <c r="A516" s="91" t="s">
        <v>1342</v>
      </c>
      <c r="B516" s="91" t="s">
        <v>1310</v>
      </c>
      <c r="C516" s="92">
        <v>8</v>
      </c>
      <c r="D516" s="92">
        <v>367</v>
      </c>
      <c r="E516" s="92">
        <v>2628</v>
      </c>
      <c r="F516" s="92">
        <v>0</v>
      </c>
      <c r="G516" s="92">
        <v>0</v>
      </c>
    </row>
    <row r="517" spans="1:7" ht="16" x14ac:dyDescent="0.2">
      <c r="A517" s="91" t="s">
        <v>1342</v>
      </c>
      <c r="B517" s="91" t="s">
        <v>1310</v>
      </c>
      <c r="C517" s="92">
        <v>10</v>
      </c>
      <c r="D517" s="92">
        <v>679</v>
      </c>
      <c r="E517" s="92">
        <v>4624</v>
      </c>
      <c r="F517" s="92">
        <v>0</v>
      </c>
      <c r="G517" s="92">
        <v>0</v>
      </c>
    </row>
    <row r="518" spans="1:7" ht="16" x14ac:dyDescent="0.2">
      <c r="A518" s="91" t="s">
        <v>1342</v>
      </c>
      <c r="B518" s="91" t="s">
        <v>1310</v>
      </c>
      <c r="C518" s="92">
        <v>11</v>
      </c>
      <c r="D518" s="92">
        <v>127592</v>
      </c>
      <c r="E518" s="92">
        <v>412603</v>
      </c>
      <c r="F518" s="92">
        <v>0</v>
      </c>
      <c r="G518" s="92">
        <v>0</v>
      </c>
    </row>
    <row r="519" spans="1:7" ht="16" x14ac:dyDescent="0.2">
      <c r="A519" s="91" t="s">
        <v>1342</v>
      </c>
      <c r="B519" s="91" t="s">
        <v>1310</v>
      </c>
      <c r="C519" s="92">
        <v>12</v>
      </c>
      <c r="D519" s="92">
        <v>12903</v>
      </c>
      <c r="E519" s="92">
        <v>73583</v>
      </c>
      <c r="F519" s="92">
        <v>0</v>
      </c>
      <c r="G519" s="92">
        <v>0</v>
      </c>
    </row>
    <row r="520" spans="1:7" ht="16" x14ac:dyDescent="0.2">
      <c r="A520" s="91" t="s">
        <v>1342</v>
      </c>
      <c r="B520" s="91" t="s">
        <v>1323</v>
      </c>
      <c r="C520" s="92">
        <v>1</v>
      </c>
      <c r="D520" s="92">
        <v>3950841</v>
      </c>
      <c r="E520" s="92">
        <v>3159341</v>
      </c>
      <c r="F520" s="92">
        <v>0</v>
      </c>
      <c r="G520" s="92">
        <v>0</v>
      </c>
    </row>
    <row r="521" spans="1:7" ht="16" x14ac:dyDescent="0.2">
      <c r="A521" s="91" t="s">
        <v>1342</v>
      </c>
      <c r="B521" s="91" t="s">
        <v>1323</v>
      </c>
      <c r="C521" s="92">
        <v>2</v>
      </c>
      <c r="D521" s="92">
        <v>4036290</v>
      </c>
      <c r="E521" s="92">
        <v>3033996</v>
      </c>
      <c r="F521" s="92">
        <v>0</v>
      </c>
      <c r="G521" s="92">
        <v>0</v>
      </c>
    </row>
    <row r="522" spans="1:7" ht="16" x14ac:dyDescent="0.2">
      <c r="A522" s="91" t="s">
        <v>1342</v>
      </c>
      <c r="B522" s="91" t="s">
        <v>1323</v>
      </c>
      <c r="C522" s="92">
        <v>3</v>
      </c>
      <c r="D522" s="92">
        <v>4056777</v>
      </c>
      <c r="E522" s="92">
        <v>2716959</v>
      </c>
      <c r="F522" s="92">
        <v>0</v>
      </c>
      <c r="G522" s="92">
        <v>0</v>
      </c>
    </row>
    <row r="523" spans="1:7" ht="16" x14ac:dyDescent="0.2">
      <c r="A523" s="91" t="s">
        <v>1342</v>
      </c>
      <c r="B523" s="91" t="s">
        <v>1323</v>
      </c>
      <c r="C523" s="92">
        <v>4</v>
      </c>
      <c r="D523" s="92">
        <v>859282</v>
      </c>
      <c r="E523" s="92">
        <v>550026</v>
      </c>
      <c r="F523" s="92">
        <v>0</v>
      </c>
      <c r="G523" s="92">
        <v>0</v>
      </c>
    </row>
    <row r="524" spans="1:7" ht="16" x14ac:dyDescent="0.2">
      <c r="A524" s="91" t="s">
        <v>1342</v>
      </c>
      <c r="B524" s="91" t="s">
        <v>1323</v>
      </c>
      <c r="C524" s="92">
        <v>6</v>
      </c>
      <c r="D524" s="92">
        <v>345144</v>
      </c>
      <c r="E524" s="92">
        <v>151316</v>
      </c>
      <c r="F524" s="92">
        <v>0</v>
      </c>
      <c r="G524" s="92">
        <v>0</v>
      </c>
    </row>
    <row r="525" spans="1:7" ht="16" x14ac:dyDescent="0.2">
      <c r="A525" s="91" t="s">
        <v>1342</v>
      </c>
      <c r="B525" s="91" t="s">
        <v>1323</v>
      </c>
      <c r="C525" s="92">
        <v>7</v>
      </c>
      <c r="D525" s="92">
        <v>41443</v>
      </c>
      <c r="E525" s="92">
        <v>20881</v>
      </c>
      <c r="F525" s="92">
        <v>0</v>
      </c>
      <c r="G525" s="92">
        <v>0</v>
      </c>
    </row>
    <row r="526" spans="1:7" ht="16" x14ac:dyDescent="0.2">
      <c r="A526" s="91" t="s">
        <v>1342</v>
      </c>
      <c r="B526" s="91" t="s">
        <v>1323</v>
      </c>
      <c r="C526" s="92">
        <v>10</v>
      </c>
      <c r="D526" s="92">
        <v>399756</v>
      </c>
      <c r="E526" s="92">
        <v>233515</v>
      </c>
      <c r="F526" s="92">
        <v>0</v>
      </c>
      <c r="G526" s="92">
        <v>0</v>
      </c>
    </row>
    <row r="527" spans="1:7" ht="16" x14ac:dyDescent="0.2">
      <c r="A527" s="91" t="s">
        <v>1342</v>
      </c>
      <c r="B527" s="91" t="s">
        <v>1323</v>
      </c>
      <c r="C527" s="92">
        <v>11</v>
      </c>
      <c r="D527" s="92">
        <v>1012293</v>
      </c>
      <c r="E527" s="92">
        <v>632218</v>
      </c>
      <c r="F527" s="92">
        <v>0</v>
      </c>
      <c r="G527" s="92">
        <v>0</v>
      </c>
    </row>
    <row r="528" spans="1:7" ht="16" x14ac:dyDescent="0.2">
      <c r="A528" s="91" t="s">
        <v>1342</v>
      </c>
      <c r="B528" s="91" t="s">
        <v>1323</v>
      </c>
      <c r="C528" s="92">
        <v>12</v>
      </c>
      <c r="D528" s="92">
        <v>945097</v>
      </c>
      <c r="E528" s="92">
        <v>558066</v>
      </c>
      <c r="F528" s="92">
        <v>0</v>
      </c>
      <c r="G528" s="92">
        <v>0</v>
      </c>
    </row>
    <row r="529" spans="1:7" ht="16" x14ac:dyDescent="0.2">
      <c r="A529" s="91" t="s">
        <v>1343</v>
      </c>
      <c r="B529" s="91" t="s">
        <v>1310</v>
      </c>
      <c r="C529" s="92">
        <v>1</v>
      </c>
      <c r="D529" s="92">
        <v>17949</v>
      </c>
      <c r="E529" s="92">
        <v>52848</v>
      </c>
      <c r="F529" s="92">
        <v>0</v>
      </c>
      <c r="G529" s="92">
        <v>0</v>
      </c>
    </row>
    <row r="530" spans="1:7" ht="16" x14ac:dyDescent="0.2">
      <c r="A530" s="91" t="s">
        <v>1343</v>
      </c>
      <c r="B530" s="91" t="s">
        <v>1310</v>
      </c>
      <c r="C530" s="92">
        <v>2</v>
      </c>
      <c r="D530" s="92">
        <v>15187</v>
      </c>
      <c r="E530" s="92">
        <v>66850</v>
      </c>
      <c r="F530" s="92">
        <v>0</v>
      </c>
      <c r="G530" s="92">
        <v>0</v>
      </c>
    </row>
    <row r="531" spans="1:7" ht="16" x14ac:dyDescent="0.2">
      <c r="A531" s="91" t="s">
        <v>1343</v>
      </c>
      <c r="B531" s="91" t="s">
        <v>1310</v>
      </c>
      <c r="C531" s="92">
        <v>3</v>
      </c>
      <c r="D531" s="92">
        <v>10048</v>
      </c>
      <c r="E531" s="92">
        <v>23458</v>
      </c>
      <c r="F531" s="92">
        <v>0</v>
      </c>
      <c r="G531" s="92">
        <v>0</v>
      </c>
    </row>
    <row r="532" spans="1:7" ht="16" x14ac:dyDescent="0.2">
      <c r="A532" s="91" t="s">
        <v>1343</v>
      </c>
      <c r="B532" s="91" t="s">
        <v>1310</v>
      </c>
      <c r="C532" s="92">
        <v>4</v>
      </c>
      <c r="D532" s="92">
        <v>37240</v>
      </c>
      <c r="E532" s="92">
        <v>112013</v>
      </c>
      <c r="F532" s="92">
        <v>0</v>
      </c>
      <c r="G532" s="92">
        <v>0</v>
      </c>
    </row>
    <row r="533" spans="1:7" ht="16" x14ac:dyDescent="0.2">
      <c r="A533" s="91" t="s">
        <v>1343</v>
      </c>
      <c r="B533" s="91" t="s">
        <v>1310</v>
      </c>
      <c r="C533" s="92">
        <v>5</v>
      </c>
      <c r="D533" s="92">
        <v>17854</v>
      </c>
      <c r="E533" s="92">
        <v>76617</v>
      </c>
      <c r="F533" s="92">
        <v>0</v>
      </c>
      <c r="G533" s="92">
        <v>0</v>
      </c>
    </row>
    <row r="534" spans="1:7" ht="16" x14ac:dyDescent="0.2">
      <c r="A534" s="91" t="s">
        <v>1343</v>
      </c>
      <c r="B534" s="91" t="s">
        <v>1310</v>
      </c>
      <c r="C534" s="92">
        <v>6</v>
      </c>
      <c r="D534" s="92">
        <v>24569</v>
      </c>
      <c r="E534" s="92">
        <v>86852</v>
      </c>
      <c r="F534" s="92">
        <v>0</v>
      </c>
      <c r="G534" s="92">
        <v>0</v>
      </c>
    </row>
    <row r="535" spans="1:7" ht="16" x14ac:dyDescent="0.2">
      <c r="A535" s="91" t="s">
        <v>1343</v>
      </c>
      <c r="B535" s="91" t="s">
        <v>1310</v>
      </c>
      <c r="C535" s="92">
        <v>7</v>
      </c>
      <c r="D535" s="92">
        <v>25958</v>
      </c>
      <c r="E535" s="92">
        <v>85089</v>
      </c>
      <c r="F535" s="92">
        <v>0</v>
      </c>
      <c r="G535" s="92">
        <v>0</v>
      </c>
    </row>
    <row r="536" spans="1:7" ht="16" x14ac:dyDescent="0.2">
      <c r="A536" s="91" t="s">
        <v>1343</v>
      </c>
      <c r="B536" s="91" t="s">
        <v>1310</v>
      </c>
      <c r="C536" s="92">
        <v>8</v>
      </c>
      <c r="D536" s="92">
        <v>24494</v>
      </c>
      <c r="E536" s="92">
        <v>88027</v>
      </c>
      <c r="F536" s="92">
        <v>0</v>
      </c>
      <c r="G536" s="92">
        <v>0</v>
      </c>
    </row>
    <row r="537" spans="1:7" ht="16" x14ac:dyDescent="0.2">
      <c r="A537" s="91" t="s">
        <v>1343</v>
      </c>
      <c r="B537" s="91" t="s">
        <v>1310</v>
      </c>
      <c r="C537" s="92">
        <v>9</v>
      </c>
      <c r="D537" s="92">
        <v>18347</v>
      </c>
      <c r="E537" s="92">
        <v>64736</v>
      </c>
      <c r="F537" s="92">
        <v>0</v>
      </c>
      <c r="G537" s="92">
        <v>0</v>
      </c>
    </row>
    <row r="538" spans="1:7" ht="16" x14ac:dyDescent="0.2">
      <c r="A538" s="91" t="s">
        <v>1343</v>
      </c>
      <c r="B538" s="91" t="s">
        <v>1310</v>
      </c>
      <c r="C538" s="92">
        <v>10</v>
      </c>
      <c r="D538" s="92">
        <v>29893</v>
      </c>
      <c r="E538" s="92">
        <v>107055</v>
      </c>
      <c r="F538" s="92">
        <v>0</v>
      </c>
      <c r="G538" s="92">
        <v>0</v>
      </c>
    </row>
    <row r="539" spans="1:7" ht="16" x14ac:dyDescent="0.2">
      <c r="A539" s="91" t="s">
        <v>1343</v>
      </c>
      <c r="B539" s="91" t="s">
        <v>1310</v>
      </c>
      <c r="C539" s="92">
        <v>11</v>
      </c>
      <c r="D539" s="92">
        <v>14793</v>
      </c>
      <c r="E539" s="92">
        <v>76575</v>
      </c>
      <c r="F539" s="92">
        <v>0</v>
      </c>
      <c r="G539" s="92">
        <v>0</v>
      </c>
    </row>
    <row r="540" spans="1:7" ht="16" x14ac:dyDescent="0.2">
      <c r="A540" s="91" t="s">
        <v>1343</v>
      </c>
      <c r="B540" s="91" t="s">
        <v>1323</v>
      </c>
      <c r="C540" s="92">
        <v>1</v>
      </c>
      <c r="D540" s="92">
        <v>16159443</v>
      </c>
      <c r="E540" s="92">
        <v>4889969</v>
      </c>
      <c r="F540" s="92">
        <v>0</v>
      </c>
      <c r="G540" s="92">
        <v>0</v>
      </c>
    </row>
    <row r="541" spans="1:7" ht="16" x14ac:dyDescent="0.2">
      <c r="A541" s="91" t="s">
        <v>1343</v>
      </c>
      <c r="B541" s="91" t="s">
        <v>1323</v>
      </c>
      <c r="C541" s="92">
        <v>2</v>
      </c>
      <c r="D541" s="92">
        <v>3073</v>
      </c>
      <c r="E541" s="92">
        <v>9575</v>
      </c>
      <c r="F541" s="92">
        <v>0</v>
      </c>
      <c r="G541" s="92">
        <v>0</v>
      </c>
    </row>
    <row r="542" spans="1:7" ht="16" x14ac:dyDescent="0.2">
      <c r="A542" s="91" t="s">
        <v>1343</v>
      </c>
      <c r="B542" s="91" t="s">
        <v>1323</v>
      </c>
      <c r="C542" s="92">
        <v>3</v>
      </c>
      <c r="D542" s="92">
        <v>18392494</v>
      </c>
      <c r="E542" s="92">
        <v>6000213</v>
      </c>
      <c r="F542" s="92">
        <v>0</v>
      </c>
      <c r="G542" s="92">
        <v>0</v>
      </c>
    </row>
    <row r="543" spans="1:7" ht="16" x14ac:dyDescent="0.2">
      <c r="A543" s="91" t="s">
        <v>1343</v>
      </c>
      <c r="B543" s="91" t="s">
        <v>1323</v>
      </c>
      <c r="C543" s="92">
        <v>4</v>
      </c>
      <c r="D543" s="92">
        <v>19161431</v>
      </c>
      <c r="E543" s="92">
        <v>1726485</v>
      </c>
      <c r="F543" s="92">
        <v>1177246</v>
      </c>
      <c r="G543" s="92">
        <v>102</v>
      </c>
    </row>
    <row r="544" spans="1:7" ht="16" x14ac:dyDescent="0.2">
      <c r="A544" s="91" t="s">
        <v>1343</v>
      </c>
      <c r="B544" s="91" t="s">
        <v>1323</v>
      </c>
      <c r="C544" s="92">
        <v>5</v>
      </c>
      <c r="D544" s="92">
        <v>12410</v>
      </c>
      <c r="E544" s="92">
        <v>30645</v>
      </c>
      <c r="F544" s="92">
        <v>0</v>
      </c>
      <c r="G544" s="92">
        <v>0</v>
      </c>
    </row>
    <row r="545" spans="1:7" ht="16" x14ac:dyDescent="0.2">
      <c r="A545" s="91" t="s">
        <v>1343</v>
      </c>
      <c r="B545" s="91" t="s">
        <v>1323</v>
      </c>
      <c r="C545" s="92">
        <v>6</v>
      </c>
      <c r="D545" s="92">
        <v>926923</v>
      </c>
      <c r="E545" s="92">
        <v>268827</v>
      </c>
      <c r="F545" s="92">
        <v>0</v>
      </c>
      <c r="G545" s="92">
        <v>0</v>
      </c>
    </row>
    <row r="546" spans="1:7" ht="16" x14ac:dyDescent="0.2">
      <c r="A546" s="91" t="s">
        <v>1343</v>
      </c>
      <c r="B546" s="91" t="s">
        <v>1323</v>
      </c>
      <c r="C546" s="92">
        <v>7</v>
      </c>
      <c r="D546" s="92">
        <v>16963</v>
      </c>
      <c r="E546" s="92">
        <v>38495</v>
      </c>
      <c r="F546" s="92">
        <v>0</v>
      </c>
      <c r="G546" s="92">
        <v>0</v>
      </c>
    </row>
    <row r="547" spans="1:7" ht="16" x14ac:dyDescent="0.2">
      <c r="A547" s="91" t="s">
        <v>1343</v>
      </c>
      <c r="B547" s="91" t="s">
        <v>1323</v>
      </c>
      <c r="C547" s="92">
        <v>9</v>
      </c>
      <c r="D547" s="92">
        <v>2081</v>
      </c>
      <c r="E547" s="92">
        <v>4866</v>
      </c>
      <c r="F547" s="92">
        <v>0</v>
      </c>
      <c r="G547" s="92">
        <v>0</v>
      </c>
    </row>
    <row r="548" spans="1:7" ht="16" x14ac:dyDescent="0.2">
      <c r="A548" s="91" t="s">
        <v>1343</v>
      </c>
      <c r="B548" s="91" t="s">
        <v>1323</v>
      </c>
      <c r="C548" s="92">
        <v>11</v>
      </c>
      <c r="D548" s="92">
        <v>18979743</v>
      </c>
      <c r="E548" s="92">
        <v>442591</v>
      </c>
      <c r="F548" s="92">
        <v>0</v>
      </c>
      <c r="G548" s="92">
        <v>0</v>
      </c>
    </row>
    <row r="549" spans="1:7" ht="16" x14ac:dyDescent="0.2">
      <c r="A549" s="91" t="s">
        <v>1344</v>
      </c>
      <c r="B549" s="91" t="s">
        <v>1309</v>
      </c>
      <c r="C549" s="92">
        <v>1</v>
      </c>
      <c r="D549" s="92">
        <v>164210163</v>
      </c>
      <c r="E549" s="92">
        <v>523620566</v>
      </c>
      <c r="F549" s="92">
        <v>30932610.600000001</v>
      </c>
      <c r="G549" s="92">
        <v>584289.6</v>
      </c>
    </row>
    <row r="550" spans="1:7" ht="16" x14ac:dyDescent="0.2">
      <c r="A550" s="91" t="s">
        <v>1344</v>
      </c>
      <c r="B550" s="91" t="s">
        <v>1309</v>
      </c>
      <c r="C550" s="92">
        <v>2</v>
      </c>
      <c r="D550" s="92">
        <v>123873749</v>
      </c>
      <c r="E550" s="92">
        <v>248051859</v>
      </c>
      <c r="F550" s="92">
        <v>16228405.199999999</v>
      </c>
      <c r="G550" s="92">
        <v>278792.7</v>
      </c>
    </row>
    <row r="551" spans="1:7" ht="16" x14ac:dyDescent="0.2">
      <c r="A551" s="91" t="s">
        <v>1344</v>
      </c>
      <c r="B551" s="91" t="s">
        <v>1309</v>
      </c>
      <c r="C551" s="92">
        <v>3</v>
      </c>
      <c r="D551" s="92">
        <v>178987742</v>
      </c>
      <c r="E551" s="92">
        <v>295879966</v>
      </c>
      <c r="F551" s="92">
        <v>21920181</v>
      </c>
      <c r="G551" s="92">
        <v>326892</v>
      </c>
    </row>
    <row r="552" spans="1:7" ht="16" x14ac:dyDescent="0.2">
      <c r="A552" s="91" t="s">
        <v>1344</v>
      </c>
      <c r="B552" s="91" t="s">
        <v>1309</v>
      </c>
      <c r="C552" s="92">
        <v>4</v>
      </c>
      <c r="D552" s="92">
        <v>192887659</v>
      </c>
      <c r="E552" s="92">
        <v>300770026</v>
      </c>
      <c r="F552" s="92">
        <v>23419149.399999999</v>
      </c>
      <c r="G552" s="92">
        <v>260985.5</v>
      </c>
    </row>
    <row r="553" spans="1:7" ht="16" x14ac:dyDescent="0.2">
      <c r="A553" s="91" t="s">
        <v>1344</v>
      </c>
      <c r="B553" s="91" t="s">
        <v>1309</v>
      </c>
      <c r="C553" s="92">
        <v>5</v>
      </c>
      <c r="D553" s="92">
        <v>195235257</v>
      </c>
      <c r="E553" s="92">
        <v>309603480</v>
      </c>
      <c r="F553" s="92">
        <v>21815003.600000001</v>
      </c>
      <c r="G553" s="92">
        <v>307522.09999999998</v>
      </c>
    </row>
    <row r="554" spans="1:7" ht="16" x14ac:dyDescent="0.2">
      <c r="A554" s="91" t="s">
        <v>1344</v>
      </c>
      <c r="B554" s="91" t="s">
        <v>1309</v>
      </c>
      <c r="C554" s="92">
        <v>6</v>
      </c>
      <c r="D554" s="92">
        <v>160423873</v>
      </c>
      <c r="E554" s="92">
        <v>256382398</v>
      </c>
      <c r="F554" s="92">
        <v>16250980.300000001</v>
      </c>
      <c r="G554" s="92">
        <v>267335.7</v>
      </c>
    </row>
    <row r="555" spans="1:7" ht="16" x14ac:dyDescent="0.2">
      <c r="A555" s="91" t="s">
        <v>1344</v>
      </c>
      <c r="B555" s="91" t="s">
        <v>1309</v>
      </c>
      <c r="C555" s="92">
        <v>7</v>
      </c>
      <c r="D555" s="92">
        <v>166965271</v>
      </c>
      <c r="E555" s="92">
        <v>268369005</v>
      </c>
      <c r="F555" s="92">
        <v>16877342.300000001</v>
      </c>
      <c r="G555" s="92">
        <v>238223.6</v>
      </c>
    </row>
    <row r="556" spans="1:7" ht="16" x14ac:dyDescent="0.2">
      <c r="A556" s="91" t="s">
        <v>1344</v>
      </c>
      <c r="B556" s="91" t="s">
        <v>1309</v>
      </c>
      <c r="C556" s="92">
        <v>8</v>
      </c>
      <c r="D556" s="92">
        <v>147613733</v>
      </c>
      <c r="E556" s="92">
        <v>269015572</v>
      </c>
      <c r="F556" s="92">
        <v>15273384.699999999</v>
      </c>
      <c r="G556" s="92">
        <v>252474</v>
      </c>
    </row>
    <row r="557" spans="1:7" ht="16" x14ac:dyDescent="0.2">
      <c r="A557" s="91" t="s">
        <v>1344</v>
      </c>
      <c r="B557" s="91" t="s">
        <v>1309</v>
      </c>
      <c r="C557" s="92">
        <v>9</v>
      </c>
      <c r="D557" s="92">
        <v>97449952</v>
      </c>
      <c r="E557" s="92">
        <v>200160411</v>
      </c>
      <c r="F557" s="92">
        <v>10098981.199999999</v>
      </c>
      <c r="G557" s="92">
        <v>162023.4</v>
      </c>
    </row>
    <row r="558" spans="1:7" ht="16" x14ac:dyDescent="0.2">
      <c r="A558" s="91" t="s">
        <v>1344</v>
      </c>
      <c r="B558" s="91" t="s">
        <v>1309</v>
      </c>
      <c r="C558" s="92">
        <v>10</v>
      </c>
      <c r="D558" s="92">
        <v>70781384</v>
      </c>
      <c r="E558" s="92">
        <v>181249445</v>
      </c>
      <c r="F558" s="92">
        <v>7534117.7000000002</v>
      </c>
      <c r="G558" s="92">
        <v>176248.6</v>
      </c>
    </row>
    <row r="559" spans="1:7" ht="16" x14ac:dyDescent="0.2">
      <c r="A559" s="91" t="s">
        <v>1344</v>
      </c>
      <c r="B559" s="91" t="s">
        <v>1309</v>
      </c>
      <c r="C559" s="92">
        <v>11</v>
      </c>
      <c r="D559" s="92">
        <v>57784292</v>
      </c>
      <c r="E559" s="92">
        <v>165220913</v>
      </c>
      <c r="F559" s="92">
        <v>6318413.2000000002</v>
      </c>
      <c r="G559" s="92">
        <v>134605.1</v>
      </c>
    </row>
    <row r="560" spans="1:7" ht="16" x14ac:dyDescent="0.2">
      <c r="A560" s="91" t="s">
        <v>1344</v>
      </c>
      <c r="B560" s="91" t="s">
        <v>1309</v>
      </c>
      <c r="C560" s="92">
        <v>12</v>
      </c>
      <c r="D560" s="92">
        <v>96102609</v>
      </c>
      <c r="E560" s="92">
        <v>342952726</v>
      </c>
      <c r="F560" s="92">
        <v>11350284.199999999</v>
      </c>
      <c r="G560" s="92">
        <v>366108.8</v>
      </c>
    </row>
    <row r="561" spans="1:7" ht="16" x14ac:dyDescent="0.2">
      <c r="A561" s="91" t="s">
        <v>1344</v>
      </c>
      <c r="B561" s="91" t="s">
        <v>1310</v>
      </c>
      <c r="C561" s="92">
        <v>1</v>
      </c>
      <c r="D561" s="92">
        <v>306871149</v>
      </c>
      <c r="E561" s="92">
        <v>680159289</v>
      </c>
      <c r="F561" s="92">
        <v>8820321.4000000004</v>
      </c>
      <c r="G561" s="92">
        <v>246415.8</v>
      </c>
    </row>
    <row r="562" spans="1:7" ht="16" x14ac:dyDescent="0.2">
      <c r="A562" s="91" t="s">
        <v>1344</v>
      </c>
      <c r="B562" s="91" t="s">
        <v>1310</v>
      </c>
      <c r="C562" s="92">
        <v>2</v>
      </c>
      <c r="D562" s="92">
        <v>239216281</v>
      </c>
      <c r="E562" s="92">
        <v>527265782</v>
      </c>
      <c r="F562" s="92">
        <v>6691877.4000000004</v>
      </c>
      <c r="G562" s="92">
        <v>197992.4</v>
      </c>
    </row>
    <row r="563" spans="1:7" ht="16" x14ac:dyDescent="0.2">
      <c r="A563" s="91" t="s">
        <v>1344</v>
      </c>
      <c r="B563" s="91" t="s">
        <v>1310</v>
      </c>
      <c r="C563" s="92">
        <v>3</v>
      </c>
      <c r="D563" s="92">
        <v>273903414</v>
      </c>
      <c r="E563" s="92">
        <v>713192652</v>
      </c>
      <c r="F563" s="92">
        <v>8402874.5</v>
      </c>
      <c r="G563" s="92">
        <v>260041.4</v>
      </c>
    </row>
    <row r="564" spans="1:7" ht="16" x14ac:dyDescent="0.2">
      <c r="A564" s="91" t="s">
        <v>1344</v>
      </c>
      <c r="B564" s="91" t="s">
        <v>1310</v>
      </c>
      <c r="C564" s="92">
        <v>4</v>
      </c>
      <c r="D564" s="92">
        <v>293225623</v>
      </c>
      <c r="E564" s="92">
        <v>636130847</v>
      </c>
      <c r="F564" s="92">
        <v>9470396.1999999993</v>
      </c>
      <c r="G564" s="92">
        <v>246607.5</v>
      </c>
    </row>
    <row r="565" spans="1:7" ht="16" x14ac:dyDescent="0.2">
      <c r="A565" s="91" t="s">
        <v>1344</v>
      </c>
      <c r="B565" s="91" t="s">
        <v>1310</v>
      </c>
      <c r="C565" s="92">
        <v>5</v>
      </c>
      <c r="D565" s="92">
        <v>332486978</v>
      </c>
      <c r="E565" s="92">
        <v>725482174</v>
      </c>
      <c r="F565" s="92">
        <v>11295800.300000001</v>
      </c>
      <c r="G565" s="92">
        <v>260003.5</v>
      </c>
    </row>
    <row r="566" spans="1:7" ht="16" x14ac:dyDescent="0.2">
      <c r="A566" s="91" t="s">
        <v>1344</v>
      </c>
      <c r="B566" s="91" t="s">
        <v>1310</v>
      </c>
      <c r="C566" s="92">
        <v>6</v>
      </c>
      <c r="D566" s="92">
        <v>311123683</v>
      </c>
      <c r="E566" s="92">
        <v>659807161</v>
      </c>
      <c r="F566" s="92">
        <v>9921156.5999999996</v>
      </c>
      <c r="G566" s="92">
        <v>300172.79999999999</v>
      </c>
    </row>
    <row r="567" spans="1:7" ht="16" x14ac:dyDescent="0.2">
      <c r="A567" s="91" t="s">
        <v>1344</v>
      </c>
      <c r="B567" s="91" t="s">
        <v>1310</v>
      </c>
      <c r="C567" s="92">
        <v>7</v>
      </c>
      <c r="D567" s="92">
        <v>318931432</v>
      </c>
      <c r="E567" s="92">
        <v>755035985</v>
      </c>
      <c r="F567" s="92">
        <v>10431854.5</v>
      </c>
      <c r="G567" s="92">
        <v>426790.3</v>
      </c>
    </row>
    <row r="568" spans="1:7" ht="16" x14ac:dyDescent="0.2">
      <c r="A568" s="91" t="s">
        <v>1344</v>
      </c>
      <c r="B568" s="91" t="s">
        <v>1310</v>
      </c>
      <c r="C568" s="92">
        <v>8</v>
      </c>
      <c r="D568" s="92">
        <v>317691093</v>
      </c>
      <c r="E568" s="92">
        <v>752845864</v>
      </c>
      <c r="F568" s="92">
        <v>9198905.1999999993</v>
      </c>
      <c r="G568" s="92">
        <v>322900.09999999998</v>
      </c>
    </row>
    <row r="569" spans="1:7" ht="16" x14ac:dyDescent="0.2">
      <c r="A569" s="91" t="s">
        <v>1344</v>
      </c>
      <c r="B569" s="91" t="s">
        <v>1310</v>
      </c>
      <c r="C569" s="92">
        <v>9</v>
      </c>
      <c r="D569" s="92">
        <v>280135429</v>
      </c>
      <c r="E569" s="92">
        <v>852446580</v>
      </c>
      <c r="F569" s="92">
        <v>7566614.7000000002</v>
      </c>
      <c r="G569" s="92">
        <v>2078872</v>
      </c>
    </row>
    <row r="570" spans="1:7" ht="16" x14ac:dyDescent="0.2">
      <c r="A570" s="91" t="s">
        <v>1344</v>
      </c>
      <c r="B570" s="91" t="s">
        <v>1310</v>
      </c>
      <c r="C570" s="92">
        <v>10</v>
      </c>
      <c r="D570" s="92">
        <v>266380539</v>
      </c>
      <c r="E570" s="92">
        <v>771427984</v>
      </c>
      <c r="F570" s="92">
        <v>7835649.5999999996</v>
      </c>
      <c r="G570" s="92">
        <v>254008.3</v>
      </c>
    </row>
    <row r="571" spans="1:7" ht="16" x14ac:dyDescent="0.2">
      <c r="A571" s="91" t="s">
        <v>1344</v>
      </c>
      <c r="B571" s="91" t="s">
        <v>1310</v>
      </c>
      <c r="C571" s="92">
        <v>11</v>
      </c>
      <c r="D571" s="92">
        <v>305993188</v>
      </c>
      <c r="E571" s="92">
        <v>780538499</v>
      </c>
      <c r="F571" s="92">
        <v>8237549.0999999996</v>
      </c>
      <c r="G571" s="92">
        <v>699035.6</v>
      </c>
    </row>
    <row r="572" spans="1:7" ht="16" x14ac:dyDescent="0.2">
      <c r="A572" s="91" t="s">
        <v>1344</v>
      </c>
      <c r="B572" s="91" t="s">
        <v>1310</v>
      </c>
      <c r="C572" s="92">
        <v>12</v>
      </c>
      <c r="D572" s="92">
        <v>252248048</v>
      </c>
      <c r="E572" s="92">
        <v>635445996</v>
      </c>
      <c r="F572" s="92">
        <v>7649146.2000000002</v>
      </c>
      <c r="G572" s="92">
        <v>255894</v>
      </c>
    </row>
    <row r="573" spans="1:7" ht="16" x14ac:dyDescent="0.2">
      <c r="A573" s="91" t="s">
        <v>1344</v>
      </c>
      <c r="B573" s="91" t="s">
        <v>1323</v>
      </c>
      <c r="C573" s="92">
        <v>1</v>
      </c>
      <c r="D573" s="92">
        <v>12815680</v>
      </c>
      <c r="E573" s="92">
        <v>9282711</v>
      </c>
      <c r="F573" s="92">
        <v>0</v>
      </c>
      <c r="G573" s="92">
        <v>0</v>
      </c>
    </row>
    <row r="574" spans="1:7" ht="16" x14ac:dyDescent="0.2">
      <c r="A574" s="91" t="s">
        <v>1344</v>
      </c>
      <c r="B574" s="91" t="s">
        <v>1323</v>
      </c>
      <c r="C574" s="92">
        <v>2</v>
      </c>
      <c r="D574" s="92">
        <v>10439506</v>
      </c>
      <c r="E574" s="92">
        <v>6722056</v>
      </c>
      <c r="F574" s="92">
        <v>0</v>
      </c>
      <c r="G574" s="92">
        <v>0</v>
      </c>
    </row>
    <row r="575" spans="1:7" ht="16" x14ac:dyDescent="0.2">
      <c r="A575" s="91" t="s">
        <v>1344</v>
      </c>
      <c r="B575" s="91" t="s">
        <v>1323</v>
      </c>
      <c r="C575" s="92">
        <v>3</v>
      </c>
      <c r="D575" s="92">
        <v>7515074</v>
      </c>
      <c r="E575" s="92">
        <v>4949071</v>
      </c>
      <c r="F575" s="92">
        <v>0</v>
      </c>
      <c r="G575" s="92">
        <v>0</v>
      </c>
    </row>
    <row r="576" spans="1:7" ht="16" x14ac:dyDescent="0.2">
      <c r="A576" s="91" t="s">
        <v>1344</v>
      </c>
      <c r="B576" s="91" t="s">
        <v>1323</v>
      </c>
      <c r="C576" s="92">
        <v>4</v>
      </c>
      <c r="D576" s="92">
        <v>882098</v>
      </c>
      <c r="E576" s="92">
        <v>391354</v>
      </c>
      <c r="F576" s="92">
        <v>0</v>
      </c>
      <c r="G576" s="92">
        <v>0</v>
      </c>
    </row>
    <row r="577" spans="1:7" ht="16" x14ac:dyDescent="0.2">
      <c r="A577" s="91" t="s">
        <v>1344</v>
      </c>
      <c r="B577" s="91" t="s">
        <v>1323</v>
      </c>
      <c r="C577" s="92">
        <v>5</v>
      </c>
      <c r="D577" s="92">
        <v>1831810</v>
      </c>
      <c r="E577" s="92">
        <v>678157</v>
      </c>
      <c r="F577" s="92">
        <v>0</v>
      </c>
      <c r="G577" s="92">
        <v>0</v>
      </c>
    </row>
    <row r="578" spans="1:7" ht="16" x14ac:dyDescent="0.2">
      <c r="A578" s="91" t="s">
        <v>1344</v>
      </c>
      <c r="B578" s="91" t="s">
        <v>1323</v>
      </c>
      <c r="C578" s="92">
        <v>6</v>
      </c>
      <c r="D578" s="92">
        <v>844938</v>
      </c>
      <c r="E578" s="92">
        <v>299209</v>
      </c>
      <c r="F578" s="92">
        <v>0</v>
      </c>
      <c r="G578" s="92">
        <v>0</v>
      </c>
    </row>
    <row r="579" spans="1:7" ht="16" x14ac:dyDescent="0.2">
      <c r="A579" s="91" t="s">
        <v>1344</v>
      </c>
      <c r="B579" s="91" t="s">
        <v>1323</v>
      </c>
      <c r="C579" s="92">
        <v>7</v>
      </c>
      <c r="D579" s="92">
        <v>1248451</v>
      </c>
      <c r="E579" s="92">
        <v>502714</v>
      </c>
      <c r="F579" s="92">
        <v>0</v>
      </c>
      <c r="G579" s="92">
        <v>0</v>
      </c>
    </row>
    <row r="580" spans="1:7" ht="16" x14ac:dyDescent="0.2">
      <c r="A580" s="91" t="s">
        <v>1344</v>
      </c>
      <c r="B580" s="91" t="s">
        <v>1323</v>
      </c>
      <c r="C580" s="92">
        <v>8</v>
      </c>
      <c r="D580" s="92">
        <v>589742</v>
      </c>
      <c r="E580" s="92">
        <v>407027</v>
      </c>
      <c r="F580" s="92">
        <v>0</v>
      </c>
      <c r="G580" s="92">
        <v>0</v>
      </c>
    </row>
    <row r="581" spans="1:7" ht="16" x14ac:dyDescent="0.2">
      <c r="A581" s="91" t="s">
        <v>1344</v>
      </c>
      <c r="B581" s="91" t="s">
        <v>1323</v>
      </c>
      <c r="C581" s="92">
        <v>9</v>
      </c>
      <c r="D581" s="92">
        <v>1107603</v>
      </c>
      <c r="E581" s="92">
        <v>491734</v>
      </c>
      <c r="F581" s="92">
        <v>0</v>
      </c>
      <c r="G581" s="92">
        <v>0</v>
      </c>
    </row>
    <row r="582" spans="1:7" ht="16" x14ac:dyDescent="0.2">
      <c r="A582" s="91" t="s">
        <v>1344</v>
      </c>
      <c r="B582" s="91" t="s">
        <v>1323</v>
      </c>
      <c r="C582" s="92">
        <v>10</v>
      </c>
      <c r="D582" s="92">
        <v>37732</v>
      </c>
      <c r="E582" s="92">
        <v>71429</v>
      </c>
      <c r="F582" s="92">
        <v>0</v>
      </c>
      <c r="G582" s="92">
        <v>0</v>
      </c>
    </row>
    <row r="583" spans="1:7" ht="16" x14ac:dyDescent="0.2">
      <c r="A583" s="91" t="s">
        <v>1344</v>
      </c>
      <c r="B583" s="91" t="s">
        <v>1323</v>
      </c>
      <c r="C583" s="92">
        <v>11</v>
      </c>
      <c r="D583" s="92">
        <v>1146832</v>
      </c>
      <c r="E583" s="92">
        <v>548800</v>
      </c>
      <c r="F583" s="92">
        <v>0</v>
      </c>
      <c r="G583" s="92">
        <v>0</v>
      </c>
    </row>
    <row r="584" spans="1:7" ht="16" x14ac:dyDescent="0.2">
      <c r="A584" s="91" t="s">
        <v>1344</v>
      </c>
      <c r="B584" s="91" t="s">
        <v>1323</v>
      </c>
      <c r="C584" s="92">
        <v>12</v>
      </c>
      <c r="D584" s="92">
        <v>33911755</v>
      </c>
      <c r="E584" s="92">
        <v>2044463</v>
      </c>
      <c r="F584" s="92">
        <v>0</v>
      </c>
      <c r="G584" s="92">
        <v>0</v>
      </c>
    </row>
    <row r="585" spans="1:7" ht="16" x14ac:dyDescent="0.2">
      <c r="A585" s="91" t="s">
        <v>1344</v>
      </c>
      <c r="B585" s="91" t="s">
        <v>1328</v>
      </c>
      <c r="C585" s="92">
        <v>1</v>
      </c>
      <c r="D585" s="92">
        <v>40641360</v>
      </c>
      <c r="E585" s="92">
        <v>4310601</v>
      </c>
      <c r="F585" s="92">
        <v>0</v>
      </c>
      <c r="G585" s="92">
        <v>0</v>
      </c>
    </row>
    <row r="586" spans="1:7" ht="16" x14ac:dyDescent="0.2">
      <c r="A586" s="91" t="s">
        <v>1345</v>
      </c>
      <c r="B586" s="91" t="s">
        <v>1309</v>
      </c>
      <c r="C586" s="92">
        <v>1</v>
      </c>
      <c r="D586" s="92">
        <v>31572739</v>
      </c>
      <c r="E586" s="92">
        <v>146088019</v>
      </c>
      <c r="F586" s="92">
        <v>5186091.4000000004</v>
      </c>
      <c r="G586" s="92">
        <v>118680.5</v>
      </c>
    </row>
    <row r="587" spans="1:7" ht="16" x14ac:dyDescent="0.2">
      <c r="A587" s="91" t="s">
        <v>1345</v>
      </c>
      <c r="B587" s="91" t="s">
        <v>1309</v>
      </c>
      <c r="C587" s="92">
        <v>2</v>
      </c>
      <c r="D587" s="92">
        <v>35703296</v>
      </c>
      <c r="E587" s="92">
        <v>104157195</v>
      </c>
      <c r="F587" s="92">
        <v>3874514.9</v>
      </c>
      <c r="G587" s="92">
        <v>63269.7</v>
      </c>
    </row>
    <row r="588" spans="1:7" ht="16" x14ac:dyDescent="0.2">
      <c r="A588" s="91" t="s">
        <v>1345</v>
      </c>
      <c r="B588" s="91" t="s">
        <v>1309</v>
      </c>
      <c r="C588" s="92">
        <v>3</v>
      </c>
      <c r="D588" s="92">
        <v>45813144</v>
      </c>
      <c r="E588" s="92">
        <v>132379205</v>
      </c>
      <c r="F588" s="92">
        <v>4874269.2</v>
      </c>
      <c r="G588" s="92">
        <v>76590.399999999994</v>
      </c>
    </row>
    <row r="589" spans="1:7" ht="16" x14ac:dyDescent="0.2">
      <c r="A589" s="91" t="s">
        <v>1345</v>
      </c>
      <c r="B589" s="91" t="s">
        <v>1309</v>
      </c>
      <c r="C589" s="92">
        <v>4</v>
      </c>
      <c r="D589" s="92">
        <v>48184811</v>
      </c>
      <c r="E589" s="92">
        <v>136408706</v>
      </c>
      <c r="F589" s="92">
        <v>6020224.7999999998</v>
      </c>
      <c r="G589" s="92">
        <v>47756</v>
      </c>
    </row>
    <row r="590" spans="1:7" ht="16" x14ac:dyDescent="0.2">
      <c r="A590" s="91" t="s">
        <v>1345</v>
      </c>
      <c r="B590" s="91" t="s">
        <v>1309</v>
      </c>
      <c r="C590" s="92">
        <v>5</v>
      </c>
      <c r="D590" s="92">
        <v>39026055</v>
      </c>
      <c r="E590" s="92">
        <v>117122123</v>
      </c>
      <c r="F590" s="92">
        <v>5356313.3</v>
      </c>
      <c r="G590" s="92">
        <v>55541.5</v>
      </c>
    </row>
    <row r="591" spans="1:7" ht="16" x14ac:dyDescent="0.2">
      <c r="A591" s="91" t="s">
        <v>1345</v>
      </c>
      <c r="B591" s="91" t="s">
        <v>1309</v>
      </c>
      <c r="C591" s="92">
        <v>6</v>
      </c>
      <c r="D591" s="92">
        <v>50362869</v>
      </c>
      <c r="E591" s="92">
        <v>109747845</v>
      </c>
      <c r="F591" s="92">
        <v>4496409</v>
      </c>
      <c r="G591" s="92">
        <v>59944</v>
      </c>
    </row>
    <row r="592" spans="1:7" ht="16" x14ac:dyDescent="0.2">
      <c r="A592" s="91" t="s">
        <v>1345</v>
      </c>
      <c r="B592" s="91" t="s">
        <v>1309</v>
      </c>
      <c r="C592" s="92">
        <v>7</v>
      </c>
      <c r="D592" s="92">
        <v>49601763</v>
      </c>
      <c r="E592" s="92">
        <v>117332391</v>
      </c>
      <c r="F592" s="92">
        <v>4345953.9000000004</v>
      </c>
      <c r="G592" s="92">
        <v>54030.8</v>
      </c>
    </row>
    <row r="593" spans="1:7" ht="16" x14ac:dyDescent="0.2">
      <c r="A593" s="91" t="s">
        <v>1345</v>
      </c>
      <c r="B593" s="91" t="s">
        <v>1309</v>
      </c>
      <c r="C593" s="92">
        <v>8</v>
      </c>
      <c r="D593" s="92">
        <v>42430023</v>
      </c>
      <c r="E593" s="92">
        <v>101534899</v>
      </c>
      <c r="F593" s="92">
        <v>3447579.8</v>
      </c>
      <c r="G593" s="92">
        <v>45928.1</v>
      </c>
    </row>
    <row r="594" spans="1:7" ht="16" x14ac:dyDescent="0.2">
      <c r="A594" s="91" t="s">
        <v>1345</v>
      </c>
      <c r="B594" s="91" t="s">
        <v>1309</v>
      </c>
      <c r="C594" s="92">
        <v>9</v>
      </c>
      <c r="D594" s="92">
        <v>29951824</v>
      </c>
      <c r="E594" s="92">
        <v>79778517</v>
      </c>
      <c r="F594" s="92">
        <v>2674128</v>
      </c>
      <c r="G594" s="92">
        <v>34593.1</v>
      </c>
    </row>
    <row r="595" spans="1:7" ht="16" x14ac:dyDescent="0.2">
      <c r="A595" s="91" t="s">
        <v>1345</v>
      </c>
      <c r="B595" s="91" t="s">
        <v>1309</v>
      </c>
      <c r="C595" s="92">
        <v>10</v>
      </c>
      <c r="D595" s="92">
        <v>24653016</v>
      </c>
      <c r="E595" s="92">
        <v>91267047</v>
      </c>
      <c r="F595" s="92">
        <v>2971590.7</v>
      </c>
      <c r="G595" s="92">
        <v>65972.2</v>
      </c>
    </row>
    <row r="596" spans="1:7" ht="16" x14ac:dyDescent="0.2">
      <c r="A596" s="91" t="s">
        <v>1345</v>
      </c>
      <c r="B596" s="91" t="s">
        <v>1309</v>
      </c>
      <c r="C596" s="92">
        <v>11</v>
      </c>
      <c r="D596" s="92">
        <v>23234888</v>
      </c>
      <c r="E596" s="92">
        <v>95965852</v>
      </c>
      <c r="F596" s="92">
        <v>3162989.4</v>
      </c>
      <c r="G596" s="92">
        <v>56607</v>
      </c>
    </row>
    <row r="597" spans="1:7" ht="16" x14ac:dyDescent="0.2">
      <c r="A597" s="91" t="s">
        <v>1345</v>
      </c>
      <c r="B597" s="91" t="s">
        <v>1309</v>
      </c>
      <c r="C597" s="92">
        <v>12</v>
      </c>
      <c r="D597" s="92">
        <v>19664279</v>
      </c>
      <c r="E597" s="92">
        <v>81430282</v>
      </c>
      <c r="F597" s="92">
        <v>2586765.7999999998</v>
      </c>
      <c r="G597" s="92">
        <v>44732.800000000003</v>
      </c>
    </row>
    <row r="598" spans="1:7" ht="16" x14ac:dyDescent="0.2">
      <c r="A598" s="91" t="s">
        <v>1345</v>
      </c>
      <c r="B598" s="91" t="s">
        <v>1310</v>
      </c>
      <c r="C598" s="92">
        <v>1</v>
      </c>
      <c r="D598" s="92">
        <v>98778548</v>
      </c>
      <c r="E598" s="92">
        <v>76877076</v>
      </c>
      <c r="F598" s="92">
        <v>4697751.4000000004</v>
      </c>
      <c r="G598" s="92">
        <v>23374.400000000001</v>
      </c>
    </row>
    <row r="599" spans="1:7" ht="16" x14ac:dyDescent="0.2">
      <c r="A599" s="91" t="s">
        <v>1345</v>
      </c>
      <c r="B599" s="91" t="s">
        <v>1310</v>
      </c>
      <c r="C599" s="92">
        <v>2</v>
      </c>
      <c r="D599" s="92">
        <v>96042696</v>
      </c>
      <c r="E599" s="92">
        <v>77352777</v>
      </c>
      <c r="F599" s="92">
        <v>4872720.2</v>
      </c>
      <c r="G599" s="92">
        <v>32543.7</v>
      </c>
    </row>
    <row r="600" spans="1:7" ht="16" x14ac:dyDescent="0.2">
      <c r="A600" s="91" t="s">
        <v>1345</v>
      </c>
      <c r="B600" s="91" t="s">
        <v>1310</v>
      </c>
      <c r="C600" s="92">
        <v>3</v>
      </c>
      <c r="D600" s="92">
        <v>114309155</v>
      </c>
      <c r="E600" s="92">
        <v>96239546</v>
      </c>
      <c r="F600" s="92">
        <v>5879381</v>
      </c>
      <c r="G600" s="92">
        <v>24646.799999999999</v>
      </c>
    </row>
    <row r="601" spans="1:7" ht="16" x14ac:dyDescent="0.2">
      <c r="A601" s="91" t="s">
        <v>1345</v>
      </c>
      <c r="B601" s="91" t="s">
        <v>1310</v>
      </c>
      <c r="C601" s="92">
        <v>4</v>
      </c>
      <c r="D601" s="92">
        <v>129458551</v>
      </c>
      <c r="E601" s="92">
        <v>113208735</v>
      </c>
      <c r="F601" s="92">
        <v>7182349.5999999996</v>
      </c>
      <c r="G601" s="92">
        <v>38258.9</v>
      </c>
    </row>
    <row r="602" spans="1:7" ht="16" x14ac:dyDescent="0.2">
      <c r="A602" s="91" t="s">
        <v>1345</v>
      </c>
      <c r="B602" s="91" t="s">
        <v>1310</v>
      </c>
      <c r="C602" s="92">
        <v>5</v>
      </c>
      <c r="D602" s="92">
        <v>93684132</v>
      </c>
      <c r="E602" s="92">
        <v>87002192</v>
      </c>
      <c r="F602" s="92">
        <v>5566404</v>
      </c>
      <c r="G602" s="92">
        <v>37260.9</v>
      </c>
    </row>
    <row r="603" spans="1:7" ht="16" x14ac:dyDescent="0.2">
      <c r="A603" s="91" t="s">
        <v>1345</v>
      </c>
      <c r="B603" s="91" t="s">
        <v>1310</v>
      </c>
      <c r="C603" s="92">
        <v>6</v>
      </c>
      <c r="D603" s="92">
        <v>125022545</v>
      </c>
      <c r="E603" s="92">
        <v>111150099</v>
      </c>
      <c r="F603" s="92">
        <v>6949036.2999999998</v>
      </c>
      <c r="G603" s="92">
        <v>39592.300000000003</v>
      </c>
    </row>
    <row r="604" spans="1:7" ht="16" x14ac:dyDescent="0.2">
      <c r="A604" s="91" t="s">
        <v>1345</v>
      </c>
      <c r="B604" s="91" t="s">
        <v>1310</v>
      </c>
      <c r="C604" s="92">
        <v>7</v>
      </c>
      <c r="D604" s="92">
        <v>123874286</v>
      </c>
      <c r="E604" s="92">
        <v>115431874</v>
      </c>
      <c r="F604" s="92">
        <v>6543627.2999999998</v>
      </c>
      <c r="G604" s="92">
        <v>50982.5</v>
      </c>
    </row>
    <row r="605" spans="1:7" ht="16" x14ac:dyDescent="0.2">
      <c r="A605" s="91" t="s">
        <v>1345</v>
      </c>
      <c r="B605" s="91" t="s">
        <v>1310</v>
      </c>
      <c r="C605" s="92">
        <v>8</v>
      </c>
      <c r="D605" s="92">
        <v>117383610</v>
      </c>
      <c r="E605" s="92">
        <v>110186593</v>
      </c>
      <c r="F605" s="92">
        <v>5831439.4000000004</v>
      </c>
      <c r="G605" s="92">
        <v>52520.3</v>
      </c>
    </row>
    <row r="606" spans="1:7" ht="16" x14ac:dyDescent="0.2">
      <c r="A606" s="91" t="s">
        <v>1345</v>
      </c>
      <c r="B606" s="91" t="s">
        <v>1310</v>
      </c>
      <c r="C606" s="92">
        <v>9</v>
      </c>
      <c r="D606" s="92">
        <v>101494836</v>
      </c>
      <c r="E606" s="92">
        <v>91049162</v>
      </c>
      <c r="F606" s="92">
        <v>4835647.5</v>
      </c>
      <c r="G606" s="92">
        <v>44347.4</v>
      </c>
    </row>
    <row r="607" spans="1:7" ht="16" x14ac:dyDescent="0.2">
      <c r="A607" s="91" t="s">
        <v>1345</v>
      </c>
      <c r="B607" s="91" t="s">
        <v>1310</v>
      </c>
      <c r="C607" s="92">
        <v>10</v>
      </c>
      <c r="D607" s="92">
        <v>153300841</v>
      </c>
      <c r="E607" s="92">
        <v>127001658</v>
      </c>
      <c r="F607" s="92">
        <v>6305936.5999999996</v>
      </c>
      <c r="G607" s="92">
        <v>41873.9</v>
      </c>
    </row>
    <row r="608" spans="1:7" ht="16" x14ac:dyDescent="0.2">
      <c r="A608" s="91" t="s">
        <v>1345</v>
      </c>
      <c r="B608" s="91" t="s">
        <v>1310</v>
      </c>
      <c r="C608" s="92">
        <v>11</v>
      </c>
      <c r="D608" s="92">
        <v>117873595</v>
      </c>
      <c r="E608" s="92">
        <v>106482963</v>
      </c>
      <c r="F608" s="92">
        <v>5572546.7000000002</v>
      </c>
      <c r="G608" s="92">
        <v>45181.9</v>
      </c>
    </row>
    <row r="609" spans="1:7" ht="16" x14ac:dyDescent="0.2">
      <c r="A609" s="91" t="s">
        <v>1345</v>
      </c>
      <c r="B609" s="91" t="s">
        <v>1310</v>
      </c>
      <c r="C609" s="92">
        <v>12</v>
      </c>
      <c r="D609" s="92">
        <v>97377798</v>
      </c>
      <c r="E609" s="92">
        <v>96244127</v>
      </c>
      <c r="F609" s="92">
        <v>5029881.9000000004</v>
      </c>
      <c r="G609" s="92">
        <v>36721.9</v>
      </c>
    </row>
    <row r="610" spans="1:7" ht="16" x14ac:dyDescent="0.2">
      <c r="A610" s="91" t="s">
        <v>1345</v>
      </c>
      <c r="B610" s="91" t="s">
        <v>1323</v>
      </c>
      <c r="C610" s="92">
        <v>1</v>
      </c>
      <c r="D610" s="92">
        <v>9490</v>
      </c>
      <c r="E610" s="92">
        <v>22271</v>
      </c>
      <c r="F610" s="92">
        <v>0</v>
      </c>
      <c r="G610" s="92">
        <v>0</v>
      </c>
    </row>
    <row r="611" spans="1:7" ht="16" x14ac:dyDescent="0.2">
      <c r="A611" s="91" t="s">
        <v>1345</v>
      </c>
      <c r="B611" s="91" t="s">
        <v>1323</v>
      </c>
      <c r="C611" s="92">
        <v>2</v>
      </c>
      <c r="D611" s="92">
        <v>62219518</v>
      </c>
      <c r="E611" s="92">
        <v>17247885</v>
      </c>
      <c r="F611" s="92">
        <v>1509528</v>
      </c>
      <c r="G611" s="92">
        <v>662</v>
      </c>
    </row>
    <row r="612" spans="1:7" ht="16" x14ac:dyDescent="0.2">
      <c r="A612" s="91" t="s">
        <v>1345</v>
      </c>
      <c r="B612" s="91" t="s">
        <v>1323</v>
      </c>
      <c r="C612" s="92">
        <v>3</v>
      </c>
      <c r="D612" s="92">
        <v>28011</v>
      </c>
      <c r="E612" s="92">
        <v>46578</v>
      </c>
      <c r="F612" s="92">
        <v>0</v>
      </c>
      <c r="G612" s="92">
        <v>0</v>
      </c>
    </row>
    <row r="613" spans="1:7" ht="16" x14ac:dyDescent="0.2">
      <c r="A613" s="91" t="s">
        <v>1345</v>
      </c>
      <c r="B613" s="91" t="s">
        <v>1323</v>
      </c>
      <c r="C613" s="92">
        <v>4</v>
      </c>
      <c r="D613" s="92">
        <v>44337495</v>
      </c>
      <c r="E613" s="92">
        <v>3852645</v>
      </c>
      <c r="F613" s="92">
        <v>2793387</v>
      </c>
      <c r="G613" s="92">
        <v>212</v>
      </c>
    </row>
    <row r="614" spans="1:7" ht="16" x14ac:dyDescent="0.2">
      <c r="A614" s="91" t="s">
        <v>1345</v>
      </c>
      <c r="B614" s="91" t="s">
        <v>1323</v>
      </c>
      <c r="C614" s="92">
        <v>5</v>
      </c>
      <c r="D614" s="92">
        <v>26700</v>
      </c>
      <c r="E614" s="92">
        <v>71724</v>
      </c>
      <c r="F614" s="92">
        <v>0</v>
      </c>
      <c r="G614" s="92">
        <v>0</v>
      </c>
    </row>
    <row r="615" spans="1:7" ht="16" x14ac:dyDescent="0.2">
      <c r="A615" s="91" t="s">
        <v>1345</v>
      </c>
      <c r="B615" s="91" t="s">
        <v>1323</v>
      </c>
      <c r="C615" s="92">
        <v>7</v>
      </c>
      <c r="D615" s="92">
        <v>13909690</v>
      </c>
      <c r="E615" s="92">
        <v>2942294</v>
      </c>
      <c r="F615" s="92">
        <v>0</v>
      </c>
      <c r="G615" s="92">
        <v>0</v>
      </c>
    </row>
    <row r="616" spans="1:7" ht="16" x14ac:dyDescent="0.2">
      <c r="A616" s="91" t="s">
        <v>1345</v>
      </c>
      <c r="B616" s="91" t="s">
        <v>1323</v>
      </c>
      <c r="C616" s="92">
        <v>8</v>
      </c>
      <c r="D616" s="92">
        <v>160291</v>
      </c>
      <c r="E616" s="92">
        <v>72030</v>
      </c>
      <c r="F616" s="92">
        <v>0</v>
      </c>
      <c r="G616" s="92">
        <v>0</v>
      </c>
    </row>
    <row r="617" spans="1:7" ht="16" x14ac:dyDescent="0.2">
      <c r="A617" s="91" t="s">
        <v>1345</v>
      </c>
      <c r="B617" s="91" t="s">
        <v>1323</v>
      </c>
      <c r="C617" s="92">
        <v>9</v>
      </c>
      <c r="D617" s="92">
        <v>20460</v>
      </c>
      <c r="E617" s="92">
        <v>54420</v>
      </c>
      <c r="F617" s="92">
        <v>0</v>
      </c>
      <c r="G617" s="92">
        <v>0</v>
      </c>
    </row>
    <row r="618" spans="1:7" ht="16" x14ac:dyDescent="0.2">
      <c r="A618" s="91" t="s">
        <v>1345</v>
      </c>
      <c r="B618" s="91" t="s">
        <v>1323</v>
      </c>
      <c r="C618" s="92">
        <v>10</v>
      </c>
      <c r="D618" s="92">
        <v>7270</v>
      </c>
      <c r="E618" s="92">
        <v>17858</v>
      </c>
      <c r="F618" s="92">
        <v>0</v>
      </c>
      <c r="G618" s="92">
        <v>0</v>
      </c>
    </row>
    <row r="619" spans="1:7" ht="16" x14ac:dyDescent="0.2">
      <c r="A619" s="91" t="s">
        <v>1345</v>
      </c>
      <c r="B619" s="91" t="s">
        <v>1323</v>
      </c>
      <c r="C619" s="92">
        <v>11</v>
      </c>
      <c r="D619" s="92">
        <v>16501418</v>
      </c>
      <c r="E619" s="92">
        <v>3485645</v>
      </c>
      <c r="F619" s="92">
        <v>0</v>
      </c>
      <c r="G619" s="92">
        <v>0</v>
      </c>
    </row>
    <row r="620" spans="1:7" ht="16" x14ac:dyDescent="0.2">
      <c r="A620" s="91" t="s">
        <v>1345</v>
      </c>
      <c r="B620" s="91" t="s">
        <v>1323</v>
      </c>
      <c r="C620" s="92">
        <v>12</v>
      </c>
      <c r="D620" s="92">
        <v>65898221</v>
      </c>
      <c r="E620" s="92">
        <v>18120958</v>
      </c>
      <c r="F620" s="92">
        <v>887689</v>
      </c>
      <c r="G620" s="92">
        <v>1394</v>
      </c>
    </row>
    <row r="621" spans="1:7" ht="16" x14ac:dyDescent="0.2">
      <c r="A621" s="91" t="s">
        <v>1345</v>
      </c>
      <c r="B621" s="91" t="s">
        <v>1328</v>
      </c>
      <c r="C621" s="92">
        <v>3</v>
      </c>
      <c r="D621" s="92">
        <v>51783640</v>
      </c>
      <c r="E621" s="92">
        <v>4921174</v>
      </c>
      <c r="F621" s="92">
        <v>0</v>
      </c>
      <c r="G621" s="92">
        <v>0</v>
      </c>
    </row>
    <row r="622" spans="1:7" ht="16" x14ac:dyDescent="0.2">
      <c r="A622" s="91" t="s">
        <v>1345</v>
      </c>
      <c r="B622" s="91" t="s">
        <v>1328</v>
      </c>
      <c r="C622" s="92">
        <v>6</v>
      </c>
      <c r="D622" s="92">
        <v>33026510</v>
      </c>
      <c r="E622" s="92">
        <v>693556</v>
      </c>
      <c r="F622" s="92">
        <v>0</v>
      </c>
      <c r="G622" s="92">
        <v>0</v>
      </c>
    </row>
    <row r="623" spans="1:7" ht="16" x14ac:dyDescent="0.2">
      <c r="A623" s="91" t="s">
        <v>1345</v>
      </c>
      <c r="B623" s="91" t="s">
        <v>1328</v>
      </c>
      <c r="C623" s="92">
        <v>8</v>
      </c>
      <c r="D623" s="92">
        <v>35000000</v>
      </c>
      <c r="E623" s="92">
        <v>6650000</v>
      </c>
      <c r="F623" s="92">
        <v>0</v>
      </c>
      <c r="G623" s="92">
        <v>0</v>
      </c>
    </row>
    <row r="624" spans="1:7" ht="16" x14ac:dyDescent="0.2">
      <c r="A624" s="91" t="s">
        <v>1345</v>
      </c>
      <c r="B624" s="91" t="s">
        <v>1328</v>
      </c>
      <c r="C624" s="92">
        <v>9</v>
      </c>
      <c r="D624" s="92">
        <v>40250000</v>
      </c>
      <c r="E624" s="92">
        <v>7687750</v>
      </c>
      <c r="F624" s="92">
        <v>0</v>
      </c>
      <c r="G624" s="92">
        <v>0</v>
      </c>
    </row>
    <row r="625" spans="1:7" ht="16" x14ac:dyDescent="0.2">
      <c r="A625" s="91" t="s">
        <v>1345</v>
      </c>
      <c r="B625" s="91" t="s">
        <v>1328</v>
      </c>
      <c r="C625" s="92">
        <v>11</v>
      </c>
      <c r="D625" s="92">
        <v>58500000</v>
      </c>
      <c r="E625" s="92">
        <v>10885000</v>
      </c>
      <c r="F625" s="92">
        <v>0</v>
      </c>
      <c r="G625" s="92">
        <v>0</v>
      </c>
    </row>
    <row r="626" spans="1:7" ht="16" x14ac:dyDescent="0.2">
      <c r="A626" s="91" t="s">
        <v>1346</v>
      </c>
      <c r="B626" s="91" t="s">
        <v>1309</v>
      </c>
      <c r="C626" s="92">
        <v>4</v>
      </c>
      <c r="D626" s="92">
        <v>6657500</v>
      </c>
      <c r="E626" s="92">
        <v>4704750</v>
      </c>
      <c r="F626" s="92">
        <v>0</v>
      </c>
      <c r="G626" s="92">
        <v>0</v>
      </c>
    </row>
    <row r="627" spans="1:7" ht="16" x14ac:dyDescent="0.2">
      <c r="A627" s="91" t="s">
        <v>1346</v>
      </c>
      <c r="B627" s="91" t="s">
        <v>1309</v>
      </c>
      <c r="C627" s="92">
        <v>5</v>
      </c>
      <c r="D627" s="92">
        <v>2213750</v>
      </c>
      <c r="E627" s="92">
        <v>1440750</v>
      </c>
      <c r="F627" s="92">
        <v>0</v>
      </c>
      <c r="G627" s="92">
        <v>0</v>
      </c>
    </row>
    <row r="628" spans="1:7" ht="16" x14ac:dyDescent="0.2">
      <c r="A628" s="91" t="s">
        <v>1346</v>
      </c>
      <c r="B628" s="91" t="s">
        <v>1309</v>
      </c>
      <c r="C628" s="92">
        <v>6</v>
      </c>
      <c r="D628" s="92">
        <v>4278750</v>
      </c>
      <c r="E628" s="92">
        <v>3021250</v>
      </c>
      <c r="F628" s="92">
        <v>0</v>
      </c>
      <c r="G628" s="92">
        <v>0</v>
      </c>
    </row>
    <row r="629" spans="1:7" ht="16" x14ac:dyDescent="0.2">
      <c r="A629" s="91" t="s">
        <v>1346</v>
      </c>
      <c r="B629" s="91" t="s">
        <v>1309</v>
      </c>
      <c r="C629" s="92">
        <v>7</v>
      </c>
      <c r="D629" s="92">
        <v>2300000</v>
      </c>
      <c r="E629" s="92">
        <v>1505000</v>
      </c>
      <c r="F629" s="92">
        <v>0</v>
      </c>
      <c r="G629" s="92">
        <v>0</v>
      </c>
    </row>
    <row r="630" spans="1:7" ht="16" x14ac:dyDescent="0.2">
      <c r="A630" s="91" t="s">
        <v>1346</v>
      </c>
      <c r="B630" s="91" t="s">
        <v>1309</v>
      </c>
      <c r="C630" s="92">
        <v>8</v>
      </c>
      <c r="D630" s="92">
        <v>4200000</v>
      </c>
      <c r="E630" s="92">
        <v>3010000</v>
      </c>
      <c r="F630" s="92">
        <v>0</v>
      </c>
      <c r="G630" s="92">
        <v>0</v>
      </c>
    </row>
    <row r="631" spans="1:7" ht="16" x14ac:dyDescent="0.2">
      <c r="A631" s="91" t="s">
        <v>1346</v>
      </c>
      <c r="B631" s="91" t="s">
        <v>1310</v>
      </c>
      <c r="C631" s="92">
        <v>1</v>
      </c>
      <c r="D631" s="92">
        <v>3908524</v>
      </c>
      <c r="E631" s="92">
        <v>2617395</v>
      </c>
      <c r="F631" s="92">
        <v>262825</v>
      </c>
      <c r="G631" s="92">
        <v>0</v>
      </c>
    </row>
    <row r="632" spans="1:7" ht="16" x14ac:dyDescent="0.2">
      <c r="A632" s="91" t="s">
        <v>1346</v>
      </c>
      <c r="B632" s="91" t="s">
        <v>1310</v>
      </c>
      <c r="C632" s="92">
        <v>2</v>
      </c>
      <c r="D632" s="92">
        <v>11830</v>
      </c>
      <c r="E632" s="92">
        <v>37324</v>
      </c>
      <c r="F632" s="92">
        <v>0</v>
      </c>
      <c r="G632" s="92">
        <v>0</v>
      </c>
    </row>
    <row r="633" spans="1:7" ht="16" x14ac:dyDescent="0.2">
      <c r="A633" s="91" t="s">
        <v>1346</v>
      </c>
      <c r="B633" s="91" t="s">
        <v>1310</v>
      </c>
      <c r="C633" s="92">
        <v>3</v>
      </c>
      <c r="D633" s="92">
        <v>44578</v>
      </c>
      <c r="E633" s="92">
        <v>306322</v>
      </c>
      <c r="F633" s="92">
        <v>0</v>
      </c>
      <c r="G633" s="92">
        <v>0</v>
      </c>
    </row>
    <row r="634" spans="1:7" ht="16" x14ac:dyDescent="0.2">
      <c r="A634" s="91" t="s">
        <v>1346</v>
      </c>
      <c r="B634" s="91" t="s">
        <v>1310</v>
      </c>
      <c r="C634" s="92">
        <v>4</v>
      </c>
      <c r="D634" s="92">
        <v>11648</v>
      </c>
      <c r="E634" s="92">
        <v>135593</v>
      </c>
      <c r="F634" s="92">
        <v>0</v>
      </c>
      <c r="G634" s="92">
        <v>0</v>
      </c>
    </row>
    <row r="635" spans="1:7" ht="16" x14ac:dyDescent="0.2">
      <c r="A635" s="91" t="s">
        <v>1346</v>
      </c>
      <c r="B635" s="91" t="s">
        <v>1310</v>
      </c>
      <c r="C635" s="92">
        <v>5</v>
      </c>
      <c r="D635" s="92">
        <v>25145</v>
      </c>
      <c r="E635" s="92">
        <v>65010</v>
      </c>
      <c r="F635" s="92">
        <v>0</v>
      </c>
      <c r="G635" s="92">
        <v>0</v>
      </c>
    </row>
    <row r="636" spans="1:7" ht="16" x14ac:dyDescent="0.2">
      <c r="A636" s="91" t="s">
        <v>1346</v>
      </c>
      <c r="B636" s="91" t="s">
        <v>1310</v>
      </c>
      <c r="C636" s="92">
        <v>6</v>
      </c>
      <c r="D636" s="92">
        <v>27972</v>
      </c>
      <c r="E636" s="92">
        <v>73000</v>
      </c>
      <c r="F636" s="92">
        <v>0</v>
      </c>
      <c r="G636" s="92">
        <v>0</v>
      </c>
    </row>
    <row r="637" spans="1:7" ht="16" x14ac:dyDescent="0.2">
      <c r="A637" s="91" t="s">
        <v>1346</v>
      </c>
      <c r="B637" s="91" t="s">
        <v>1310</v>
      </c>
      <c r="C637" s="92">
        <v>7</v>
      </c>
      <c r="D637" s="92">
        <v>14327</v>
      </c>
      <c r="E637" s="92">
        <v>32930</v>
      </c>
      <c r="F637" s="92">
        <v>0</v>
      </c>
      <c r="G637" s="92">
        <v>0</v>
      </c>
    </row>
    <row r="638" spans="1:7" ht="16" x14ac:dyDescent="0.2">
      <c r="A638" s="91" t="s">
        <v>1346</v>
      </c>
      <c r="B638" s="91" t="s">
        <v>1310</v>
      </c>
      <c r="C638" s="92">
        <v>8</v>
      </c>
      <c r="D638" s="92">
        <v>108076</v>
      </c>
      <c r="E638" s="92">
        <v>247862</v>
      </c>
      <c r="F638" s="92">
        <v>0</v>
      </c>
      <c r="G638" s="92">
        <v>0</v>
      </c>
    </row>
    <row r="639" spans="1:7" ht="16" x14ac:dyDescent="0.2">
      <c r="A639" s="91" t="s">
        <v>1346</v>
      </c>
      <c r="B639" s="91" t="s">
        <v>1310</v>
      </c>
      <c r="C639" s="92">
        <v>9</v>
      </c>
      <c r="D639" s="92">
        <v>74084</v>
      </c>
      <c r="E639" s="92">
        <v>263623</v>
      </c>
      <c r="F639" s="92">
        <v>0</v>
      </c>
      <c r="G639" s="92">
        <v>0</v>
      </c>
    </row>
    <row r="640" spans="1:7" ht="16" x14ac:dyDescent="0.2">
      <c r="A640" s="91" t="s">
        <v>1346</v>
      </c>
      <c r="B640" s="91" t="s">
        <v>1310</v>
      </c>
      <c r="C640" s="92">
        <v>10</v>
      </c>
      <c r="D640" s="92">
        <v>2299937</v>
      </c>
      <c r="E640" s="92">
        <v>5579361</v>
      </c>
      <c r="F640" s="92">
        <v>1970000</v>
      </c>
      <c r="G640" s="92">
        <v>0</v>
      </c>
    </row>
    <row r="641" spans="1:7" ht="16" x14ac:dyDescent="0.2">
      <c r="A641" s="91" t="s">
        <v>1346</v>
      </c>
      <c r="B641" s="91" t="s">
        <v>1310</v>
      </c>
      <c r="C641" s="92">
        <v>11</v>
      </c>
      <c r="D641" s="92">
        <v>5284663</v>
      </c>
      <c r="E641" s="92">
        <v>2109137</v>
      </c>
      <c r="F641" s="92">
        <v>140</v>
      </c>
      <c r="G641" s="92">
        <v>167</v>
      </c>
    </row>
    <row r="642" spans="1:7" ht="16" x14ac:dyDescent="0.2">
      <c r="A642" s="91" t="s">
        <v>1346</v>
      </c>
      <c r="B642" s="91" t="s">
        <v>1310</v>
      </c>
      <c r="C642" s="92">
        <v>12</v>
      </c>
      <c r="D642" s="92">
        <v>4695376</v>
      </c>
      <c r="E642" s="92">
        <v>3021620</v>
      </c>
      <c r="F642" s="92">
        <v>189235</v>
      </c>
      <c r="G642" s="92">
        <v>0</v>
      </c>
    </row>
    <row r="643" spans="1:7" ht="16" x14ac:dyDescent="0.2">
      <c r="A643" s="91" t="s">
        <v>1346</v>
      </c>
      <c r="B643" s="91" t="s">
        <v>1323</v>
      </c>
      <c r="C643" s="92">
        <v>1</v>
      </c>
      <c r="D643" s="92">
        <v>4917290</v>
      </c>
      <c r="E643" s="92">
        <v>3172997</v>
      </c>
      <c r="F643" s="92">
        <v>0</v>
      </c>
      <c r="G643" s="92">
        <v>0</v>
      </c>
    </row>
    <row r="644" spans="1:7" ht="16" x14ac:dyDescent="0.2">
      <c r="A644" s="91" t="s">
        <v>1346</v>
      </c>
      <c r="B644" s="91" t="s">
        <v>1323</v>
      </c>
      <c r="C644" s="92">
        <v>2</v>
      </c>
      <c r="D644" s="92">
        <v>1520475</v>
      </c>
      <c r="E644" s="92">
        <v>1081329</v>
      </c>
      <c r="F644" s="92">
        <v>0</v>
      </c>
      <c r="G644" s="92">
        <v>0</v>
      </c>
    </row>
    <row r="645" spans="1:7" ht="16" x14ac:dyDescent="0.2">
      <c r="A645" s="91" t="s">
        <v>1346</v>
      </c>
      <c r="B645" s="91" t="s">
        <v>1323</v>
      </c>
      <c r="C645" s="92">
        <v>3</v>
      </c>
      <c r="D645" s="92">
        <v>928477</v>
      </c>
      <c r="E645" s="92">
        <v>618839</v>
      </c>
      <c r="F645" s="92">
        <v>0</v>
      </c>
      <c r="G645" s="92">
        <v>0</v>
      </c>
    </row>
    <row r="646" spans="1:7" ht="16" x14ac:dyDescent="0.2">
      <c r="A646" s="91" t="s">
        <v>1346</v>
      </c>
      <c r="B646" s="91" t="s">
        <v>1323</v>
      </c>
      <c r="C646" s="92">
        <v>4</v>
      </c>
      <c r="D646" s="92">
        <v>2065010</v>
      </c>
      <c r="E646" s="92">
        <v>1071474</v>
      </c>
      <c r="F646" s="92">
        <v>0</v>
      </c>
      <c r="G646" s="92">
        <v>0</v>
      </c>
    </row>
    <row r="647" spans="1:7" ht="16" x14ac:dyDescent="0.2">
      <c r="A647" s="91" t="s">
        <v>1346</v>
      </c>
      <c r="B647" s="91" t="s">
        <v>1323</v>
      </c>
      <c r="C647" s="92">
        <v>5</v>
      </c>
      <c r="D647" s="92">
        <v>600200</v>
      </c>
      <c r="E647" s="92">
        <v>203022</v>
      </c>
      <c r="F647" s="92">
        <v>0</v>
      </c>
      <c r="G647" s="92">
        <v>0</v>
      </c>
    </row>
    <row r="648" spans="1:7" ht="16" x14ac:dyDescent="0.2">
      <c r="A648" s="91" t="s">
        <v>1346</v>
      </c>
      <c r="B648" s="91" t="s">
        <v>1323</v>
      </c>
      <c r="C648" s="92">
        <v>6</v>
      </c>
      <c r="D648" s="92">
        <v>1464140</v>
      </c>
      <c r="E648" s="92">
        <v>442148</v>
      </c>
      <c r="F648" s="92">
        <v>0</v>
      </c>
      <c r="G648" s="92">
        <v>0</v>
      </c>
    </row>
    <row r="649" spans="1:7" ht="16" x14ac:dyDescent="0.2">
      <c r="A649" s="91" t="s">
        <v>1346</v>
      </c>
      <c r="B649" s="91" t="s">
        <v>1323</v>
      </c>
      <c r="C649" s="92">
        <v>7</v>
      </c>
      <c r="D649" s="92">
        <v>1762200</v>
      </c>
      <c r="E649" s="92">
        <v>708081</v>
      </c>
      <c r="F649" s="92">
        <v>0</v>
      </c>
      <c r="G649" s="92">
        <v>0</v>
      </c>
    </row>
    <row r="650" spans="1:7" ht="16" x14ac:dyDescent="0.2">
      <c r="A650" s="91" t="s">
        <v>1346</v>
      </c>
      <c r="B650" s="91" t="s">
        <v>1323</v>
      </c>
      <c r="C650" s="92">
        <v>8</v>
      </c>
      <c r="D650" s="92">
        <v>1449500</v>
      </c>
      <c r="E650" s="92">
        <v>603268</v>
      </c>
      <c r="F650" s="92">
        <v>0</v>
      </c>
      <c r="G650" s="92">
        <v>0</v>
      </c>
    </row>
    <row r="651" spans="1:7" ht="16" x14ac:dyDescent="0.2">
      <c r="A651" s="91" t="s">
        <v>1346</v>
      </c>
      <c r="B651" s="91" t="s">
        <v>1323</v>
      </c>
      <c r="C651" s="92">
        <v>9</v>
      </c>
      <c r="D651" s="92">
        <v>1346040</v>
      </c>
      <c r="E651" s="92">
        <v>601716</v>
      </c>
      <c r="F651" s="92">
        <v>0</v>
      </c>
      <c r="G651" s="92">
        <v>0</v>
      </c>
    </row>
    <row r="652" spans="1:7" ht="16" x14ac:dyDescent="0.2">
      <c r="A652" s="91" t="s">
        <v>1346</v>
      </c>
      <c r="B652" s="91" t="s">
        <v>1323</v>
      </c>
      <c r="C652" s="92">
        <v>10</v>
      </c>
      <c r="D652" s="92">
        <v>2441173</v>
      </c>
      <c r="E652" s="92">
        <v>938791</v>
      </c>
      <c r="F652" s="92">
        <v>0</v>
      </c>
      <c r="G652" s="92">
        <v>0</v>
      </c>
    </row>
    <row r="653" spans="1:7" ht="16" x14ac:dyDescent="0.2">
      <c r="A653" s="91" t="s">
        <v>1346</v>
      </c>
      <c r="B653" s="91" t="s">
        <v>1323</v>
      </c>
      <c r="C653" s="92">
        <v>12</v>
      </c>
      <c r="D653" s="92">
        <v>1167125</v>
      </c>
      <c r="E653" s="92">
        <v>483968</v>
      </c>
      <c r="F653" s="92">
        <v>0</v>
      </c>
      <c r="G653" s="92">
        <v>0</v>
      </c>
    </row>
    <row r="654" spans="1:7" ht="16" x14ac:dyDescent="0.2">
      <c r="A654" s="91" t="s">
        <v>1346</v>
      </c>
      <c r="B654" s="91" t="s">
        <v>1328</v>
      </c>
      <c r="C654" s="92">
        <v>1</v>
      </c>
      <c r="D654" s="92">
        <v>11008520</v>
      </c>
      <c r="E654" s="92">
        <v>2513795</v>
      </c>
      <c r="F654" s="92">
        <v>0</v>
      </c>
      <c r="G654" s="92">
        <v>0</v>
      </c>
    </row>
    <row r="655" spans="1:7" ht="16" x14ac:dyDescent="0.2">
      <c r="A655" s="91" t="s">
        <v>1346</v>
      </c>
      <c r="B655" s="91" t="s">
        <v>1328</v>
      </c>
      <c r="C655" s="92">
        <v>3</v>
      </c>
      <c r="D655" s="92">
        <v>10499770</v>
      </c>
      <c r="E655" s="92">
        <v>2718600</v>
      </c>
      <c r="F655" s="92">
        <v>0</v>
      </c>
      <c r="G655" s="92">
        <v>0</v>
      </c>
    </row>
    <row r="656" spans="1:7" ht="16" x14ac:dyDescent="0.2">
      <c r="A656" s="91" t="s">
        <v>1346</v>
      </c>
      <c r="B656" s="91" t="s">
        <v>1328</v>
      </c>
      <c r="C656" s="92">
        <v>4</v>
      </c>
      <c r="D656" s="92">
        <v>7601840</v>
      </c>
      <c r="E656" s="92">
        <v>1915663</v>
      </c>
      <c r="F656" s="92">
        <v>0</v>
      </c>
      <c r="G656" s="92">
        <v>0</v>
      </c>
    </row>
    <row r="657" spans="1:7" ht="16" x14ac:dyDescent="0.2">
      <c r="A657" s="91" t="s">
        <v>1346</v>
      </c>
      <c r="B657" s="91" t="s">
        <v>1328</v>
      </c>
      <c r="C657" s="92">
        <v>12</v>
      </c>
      <c r="D657" s="92">
        <v>8003260</v>
      </c>
      <c r="E657" s="92">
        <v>2105097</v>
      </c>
      <c r="F657" s="92">
        <v>0</v>
      </c>
      <c r="G657" s="92">
        <v>0</v>
      </c>
    </row>
    <row r="658" spans="1:7" ht="16" x14ac:dyDescent="0.2">
      <c r="A658" s="91" t="s">
        <v>1347</v>
      </c>
      <c r="B658" s="91" t="s">
        <v>1310</v>
      </c>
      <c r="C658" s="92">
        <v>1</v>
      </c>
      <c r="D658" s="92">
        <v>5801824</v>
      </c>
      <c r="E658" s="92">
        <v>3926686</v>
      </c>
      <c r="F658" s="92">
        <v>130364</v>
      </c>
      <c r="G658" s="92">
        <v>6914</v>
      </c>
    </row>
    <row r="659" spans="1:7" ht="16" x14ac:dyDescent="0.2">
      <c r="A659" s="91" t="s">
        <v>1347</v>
      </c>
      <c r="B659" s="91" t="s">
        <v>1310</v>
      </c>
      <c r="C659" s="92">
        <v>2</v>
      </c>
      <c r="D659" s="92">
        <v>6822512</v>
      </c>
      <c r="E659" s="92">
        <v>5574029</v>
      </c>
      <c r="F659" s="92">
        <v>177959</v>
      </c>
      <c r="G659" s="92">
        <v>11151</v>
      </c>
    </row>
    <row r="660" spans="1:7" ht="16" x14ac:dyDescent="0.2">
      <c r="A660" s="91" t="s">
        <v>1347</v>
      </c>
      <c r="B660" s="91" t="s">
        <v>1310</v>
      </c>
      <c r="C660" s="92">
        <v>3</v>
      </c>
      <c r="D660" s="92">
        <v>6256518</v>
      </c>
      <c r="E660" s="92">
        <v>4163921</v>
      </c>
      <c r="F660" s="92">
        <v>122543</v>
      </c>
      <c r="G660" s="92">
        <v>7145</v>
      </c>
    </row>
    <row r="661" spans="1:7" ht="16" x14ac:dyDescent="0.2">
      <c r="A661" s="91" t="s">
        <v>1347</v>
      </c>
      <c r="B661" s="91" t="s">
        <v>1310</v>
      </c>
      <c r="C661" s="92">
        <v>4</v>
      </c>
      <c r="D661" s="92">
        <v>20722146</v>
      </c>
      <c r="E661" s="92">
        <v>14661835</v>
      </c>
      <c r="F661" s="92">
        <v>449615</v>
      </c>
      <c r="G661" s="92">
        <v>21505</v>
      </c>
    </row>
    <row r="662" spans="1:7" ht="16" x14ac:dyDescent="0.2">
      <c r="A662" s="91" t="s">
        <v>1347</v>
      </c>
      <c r="B662" s="91" t="s">
        <v>1310</v>
      </c>
      <c r="C662" s="92">
        <v>5</v>
      </c>
      <c r="D662" s="92">
        <v>3651416</v>
      </c>
      <c r="E662" s="92">
        <v>2346030</v>
      </c>
      <c r="F662" s="92">
        <v>93923</v>
      </c>
      <c r="G662" s="92">
        <v>3279</v>
      </c>
    </row>
    <row r="663" spans="1:7" ht="16" x14ac:dyDescent="0.2">
      <c r="A663" s="91" t="s">
        <v>1347</v>
      </c>
      <c r="B663" s="91" t="s">
        <v>1310</v>
      </c>
      <c r="C663" s="92">
        <v>6</v>
      </c>
      <c r="D663" s="92">
        <v>7599938</v>
      </c>
      <c r="E663" s="92">
        <v>5158111</v>
      </c>
      <c r="F663" s="92">
        <v>233312</v>
      </c>
      <c r="G663" s="92">
        <v>10402</v>
      </c>
    </row>
    <row r="664" spans="1:7" ht="16" x14ac:dyDescent="0.2">
      <c r="A664" s="91" t="s">
        <v>1347</v>
      </c>
      <c r="B664" s="91" t="s">
        <v>1310</v>
      </c>
      <c r="C664" s="92">
        <v>7</v>
      </c>
      <c r="D664" s="92">
        <v>4846663</v>
      </c>
      <c r="E664" s="92">
        <v>3218605</v>
      </c>
      <c r="F664" s="92">
        <v>87243</v>
      </c>
      <c r="G664" s="92">
        <v>6536</v>
      </c>
    </row>
    <row r="665" spans="1:7" ht="16" x14ac:dyDescent="0.2">
      <c r="A665" s="91" t="s">
        <v>1347</v>
      </c>
      <c r="B665" s="91" t="s">
        <v>1310</v>
      </c>
      <c r="C665" s="92">
        <v>8</v>
      </c>
      <c r="D665" s="92">
        <v>8059333</v>
      </c>
      <c r="E665" s="92">
        <v>5609574</v>
      </c>
      <c r="F665" s="92">
        <v>49913</v>
      </c>
      <c r="G665" s="92">
        <v>2396</v>
      </c>
    </row>
    <row r="666" spans="1:7" ht="16" x14ac:dyDescent="0.2">
      <c r="A666" s="91" t="s">
        <v>1347</v>
      </c>
      <c r="B666" s="91" t="s">
        <v>1310</v>
      </c>
      <c r="C666" s="92">
        <v>9</v>
      </c>
      <c r="D666" s="92">
        <v>358619</v>
      </c>
      <c r="E666" s="92">
        <v>336752</v>
      </c>
      <c r="F666" s="92">
        <v>9289</v>
      </c>
      <c r="G666" s="92">
        <v>848</v>
      </c>
    </row>
    <row r="667" spans="1:7" ht="16" x14ac:dyDescent="0.2">
      <c r="A667" s="91" t="s">
        <v>1347</v>
      </c>
      <c r="B667" s="91" t="s">
        <v>1310</v>
      </c>
      <c r="C667" s="92">
        <v>10</v>
      </c>
      <c r="D667" s="92">
        <v>10073369</v>
      </c>
      <c r="E667" s="92">
        <v>6769188</v>
      </c>
      <c r="F667" s="92">
        <v>246408</v>
      </c>
      <c r="G667" s="92">
        <v>17661</v>
      </c>
    </row>
    <row r="668" spans="1:7" ht="16" x14ac:dyDescent="0.2">
      <c r="A668" s="91" t="s">
        <v>1347</v>
      </c>
      <c r="B668" s="91" t="s">
        <v>1310</v>
      </c>
      <c r="C668" s="92">
        <v>11</v>
      </c>
      <c r="D668" s="92">
        <v>39791668</v>
      </c>
      <c r="E668" s="92">
        <v>22766945</v>
      </c>
      <c r="F668" s="92">
        <v>1865164</v>
      </c>
      <c r="G668" s="92">
        <v>61898</v>
      </c>
    </row>
    <row r="669" spans="1:7" ht="16" x14ac:dyDescent="0.2">
      <c r="A669" s="91" t="s">
        <v>1347</v>
      </c>
      <c r="B669" s="91" t="s">
        <v>1310</v>
      </c>
      <c r="C669" s="92">
        <v>12</v>
      </c>
      <c r="D669" s="92">
        <v>9927373</v>
      </c>
      <c r="E669" s="92">
        <v>6640322</v>
      </c>
      <c r="F669" s="92">
        <v>60414</v>
      </c>
      <c r="G669" s="92">
        <v>4816</v>
      </c>
    </row>
    <row r="670" spans="1:7" ht="16" x14ac:dyDescent="0.2">
      <c r="A670" s="91" t="s">
        <v>1347</v>
      </c>
      <c r="B670" s="91" t="s">
        <v>1328</v>
      </c>
      <c r="C670" s="92">
        <v>1</v>
      </c>
      <c r="D670" s="92">
        <v>67008300</v>
      </c>
      <c r="E670" s="92">
        <v>24363476</v>
      </c>
      <c r="F670" s="92">
        <v>1586898</v>
      </c>
      <c r="G670" s="92">
        <v>27572</v>
      </c>
    </row>
    <row r="671" spans="1:7" ht="16" x14ac:dyDescent="0.2">
      <c r="A671" s="91" t="s">
        <v>1347</v>
      </c>
      <c r="B671" s="91" t="s">
        <v>1328</v>
      </c>
      <c r="C671" s="92">
        <v>2</v>
      </c>
      <c r="D671" s="92">
        <v>72435000</v>
      </c>
      <c r="E671" s="92">
        <v>32930840</v>
      </c>
      <c r="F671" s="92">
        <v>2399639</v>
      </c>
      <c r="G671" s="92">
        <v>68387</v>
      </c>
    </row>
    <row r="672" spans="1:7" ht="16" x14ac:dyDescent="0.2">
      <c r="A672" s="91" t="s">
        <v>1347</v>
      </c>
      <c r="B672" s="91" t="s">
        <v>1328</v>
      </c>
      <c r="C672" s="92">
        <v>3</v>
      </c>
      <c r="D672" s="92">
        <v>57609000</v>
      </c>
      <c r="E672" s="92">
        <v>25040334</v>
      </c>
      <c r="F672" s="92">
        <v>1318275</v>
      </c>
      <c r="G672" s="92">
        <v>51123</v>
      </c>
    </row>
    <row r="673" spans="1:7" ht="16" x14ac:dyDescent="0.2">
      <c r="A673" s="91" t="s">
        <v>1347</v>
      </c>
      <c r="B673" s="91" t="s">
        <v>1328</v>
      </c>
      <c r="C673" s="92">
        <v>4</v>
      </c>
      <c r="D673" s="92">
        <v>112137600</v>
      </c>
      <c r="E673" s="92">
        <v>52883308</v>
      </c>
      <c r="F673" s="92">
        <v>3242516</v>
      </c>
      <c r="G673" s="92">
        <v>105026</v>
      </c>
    </row>
    <row r="674" spans="1:7" ht="16" x14ac:dyDescent="0.2">
      <c r="A674" s="91" t="s">
        <v>1347</v>
      </c>
      <c r="B674" s="91" t="s">
        <v>1328</v>
      </c>
      <c r="C674" s="92">
        <v>5</v>
      </c>
      <c r="D674" s="92">
        <v>109254200</v>
      </c>
      <c r="E674" s="92">
        <v>51341110</v>
      </c>
      <c r="F674" s="92">
        <v>2747686</v>
      </c>
      <c r="G674" s="92">
        <v>78691</v>
      </c>
    </row>
    <row r="675" spans="1:7" ht="16" x14ac:dyDescent="0.2">
      <c r="A675" s="91" t="s">
        <v>1347</v>
      </c>
      <c r="B675" s="91" t="s">
        <v>1328</v>
      </c>
      <c r="C675" s="92">
        <v>6</v>
      </c>
      <c r="D675" s="92">
        <v>91449000</v>
      </c>
      <c r="E675" s="92">
        <v>49851492</v>
      </c>
      <c r="F675" s="92">
        <v>2652574</v>
      </c>
      <c r="G675" s="92">
        <v>101273</v>
      </c>
    </row>
    <row r="676" spans="1:7" ht="16" x14ac:dyDescent="0.2">
      <c r="A676" s="91" t="s">
        <v>1347</v>
      </c>
      <c r="B676" s="91" t="s">
        <v>1328</v>
      </c>
      <c r="C676" s="92">
        <v>7</v>
      </c>
      <c r="D676" s="92">
        <v>94185700</v>
      </c>
      <c r="E676" s="92">
        <v>28568174</v>
      </c>
      <c r="F676" s="92">
        <v>1998371</v>
      </c>
      <c r="G676" s="92">
        <v>46926</v>
      </c>
    </row>
    <row r="677" spans="1:7" ht="16" x14ac:dyDescent="0.2">
      <c r="A677" s="91" t="s">
        <v>1347</v>
      </c>
      <c r="B677" s="91" t="s">
        <v>1328</v>
      </c>
      <c r="C677" s="92">
        <v>8</v>
      </c>
      <c r="D677" s="92">
        <v>64067900</v>
      </c>
      <c r="E677" s="92">
        <v>29291616</v>
      </c>
      <c r="F677" s="92">
        <v>2046833</v>
      </c>
      <c r="G677" s="92">
        <v>71559</v>
      </c>
    </row>
    <row r="678" spans="1:7" ht="16" x14ac:dyDescent="0.2">
      <c r="A678" s="91" t="s">
        <v>1347</v>
      </c>
      <c r="B678" s="91" t="s">
        <v>1328</v>
      </c>
      <c r="C678" s="92">
        <v>9</v>
      </c>
      <c r="D678" s="92">
        <v>65650200</v>
      </c>
      <c r="E678" s="92">
        <v>23641470</v>
      </c>
      <c r="F678" s="92">
        <v>1574500</v>
      </c>
      <c r="G678" s="92">
        <v>41696</v>
      </c>
    </row>
    <row r="679" spans="1:7" ht="16" x14ac:dyDescent="0.2">
      <c r="A679" s="91" t="s">
        <v>1347</v>
      </c>
      <c r="B679" s="91" t="s">
        <v>1328</v>
      </c>
      <c r="C679" s="92">
        <v>10</v>
      </c>
      <c r="D679" s="92">
        <v>153905400</v>
      </c>
      <c r="E679" s="92">
        <v>63237612</v>
      </c>
      <c r="F679" s="92">
        <v>3694664</v>
      </c>
      <c r="G679" s="92">
        <v>150980</v>
      </c>
    </row>
    <row r="680" spans="1:7" ht="16" x14ac:dyDescent="0.2">
      <c r="A680" s="91" t="s">
        <v>1347</v>
      </c>
      <c r="B680" s="91" t="s">
        <v>1328</v>
      </c>
      <c r="C680" s="92">
        <v>11</v>
      </c>
      <c r="D680" s="92">
        <v>104959809</v>
      </c>
      <c r="E680" s="92">
        <v>41788942</v>
      </c>
      <c r="F680" s="92">
        <v>2835748</v>
      </c>
      <c r="G680" s="92">
        <v>104183</v>
      </c>
    </row>
    <row r="681" spans="1:7" ht="16" x14ac:dyDescent="0.2">
      <c r="A681" s="91" t="s">
        <v>1347</v>
      </c>
      <c r="B681" s="91" t="s">
        <v>1328</v>
      </c>
      <c r="C681" s="92">
        <v>12</v>
      </c>
      <c r="D681" s="92">
        <v>86315200</v>
      </c>
      <c r="E681" s="92">
        <v>24213370</v>
      </c>
      <c r="F681" s="92">
        <v>1690996</v>
      </c>
      <c r="G681" s="92">
        <v>30337</v>
      </c>
    </row>
    <row r="682" spans="1:7" ht="16" x14ac:dyDescent="0.2">
      <c r="A682" s="91" t="s">
        <v>1348</v>
      </c>
      <c r="B682" s="91" t="s">
        <v>1309</v>
      </c>
      <c r="C682" s="92">
        <v>1</v>
      </c>
      <c r="D682" s="92">
        <v>185682821</v>
      </c>
      <c r="E682" s="92">
        <v>627639190</v>
      </c>
      <c r="F682" s="92">
        <v>34943765.100000001</v>
      </c>
      <c r="G682" s="92">
        <v>1086860.3</v>
      </c>
    </row>
    <row r="683" spans="1:7" ht="16" x14ac:dyDescent="0.2">
      <c r="A683" s="91" t="s">
        <v>1348</v>
      </c>
      <c r="B683" s="91" t="s">
        <v>1309</v>
      </c>
      <c r="C683" s="92">
        <v>2</v>
      </c>
      <c r="D683" s="92">
        <v>160768873</v>
      </c>
      <c r="E683" s="92">
        <v>288195860</v>
      </c>
      <c r="F683" s="92">
        <v>30802747.600000001</v>
      </c>
      <c r="G683" s="92">
        <v>528258.9</v>
      </c>
    </row>
    <row r="684" spans="1:7" ht="16" x14ac:dyDescent="0.2">
      <c r="A684" s="91" t="s">
        <v>1348</v>
      </c>
      <c r="B684" s="91" t="s">
        <v>1309</v>
      </c>
      <c r="C684" s="92">
        <v>3</v>
      </c>
      <c r="D684" s="92">
        <v>238260317</v>
      </c>
      <c r="E684" s="92">
        <v>335153858</v>
      </c>
      <c r="F684" s="92">
        <v>44308388.200000003</v>
      </c>
      <c r="G684" s="92">
        <v>423442.3</v>
      </c>
    </row>
    <row r="685" spans="1:7" ht="16" x14ac:dyDescent="0.2">
      <c r="A685" s="91" t="s">
        <v>1348</v>
      </c>
      <c r="B685" s="91" t="s">
        <v>1309</v>
      </c>
      <c r="C685" s="92">
        <v>4</v>
      </c>
      <c r="D685" s="92">
        <v>251811880</v>
      </c>
      <c r="E685" s="92">
        <v>330044433</v>
      </c>
      <c r="F685" s="92">
        <v>45360015.899999999</v>
      </c>
      <c r="G685" s="92">
        <v>409963.7</v>
      </c>
    </row>
    <row r="686" spans="1:7" ht="16" x14ac:dyDescent="0.2">
      <c r="A686" s="91" t="s">
        <v>1348</v>
      </c>
      <c r="B686" s="91" t="s">
        <v>1309</v>
      </c>
      <c r="C686" s="92">
        <v>5</v>
      </c>
      <c r="D686" s="92">
        <v>133252912</v>
      </c>
      <c r="E686" s="92">
        <v>171436280</v>
      </c>
      <c r="F686" s="92">
        <v>22354116</v>
      </c>
      <c r="G686" s="92">
        <v>254556.1</v>
      </c>
    </row>
    <row r="687" spans="1:7" ht="16" x14ac:dyDescent="0.2">
      <c r="A687" s="91" t="s">
        <v>1348</v>
      </c>
      <c r="B687" s="91" t="s">
        <v>1309</v>
      </c>
      <c r="C687" s="92">
        <v>6</v>
      </c>
      <c r="D687" s="92">
        <v>111018550</v>
      </c>
      <c r="E687" s="92">
        <v>139146720</v>
      </c>
      <c r="F687" s="92">
        <v>15233200.300000001</v>
      </c>
      <c r="G687" s="92">
        <v>316793.2</v>
      </c>
    </row>
    <row r="688" spans="1:7" ht="16" x14ac:dyDescent="0.2">
      <c r="A688" s="91" t="s">
        <v>1348</v>
      </c>
      <c r="B688" s="91" t="s">
        <v>1309</v>
      </c>
      <c r="C688" s="92">
        <v>7</v>
      </c>
      <c r="D688" s="92">
        <v>118203852</v>
      </c>
      <c r="E688" s="92">
        <v>135178683</v>
      </c>
      <c r="F688" s="92">
        <v>17772464.300000001</v>
      </c>
      <c r="G688" s="92">
        <v>283887.59999999998</v>
      </c>
    </row>
    <row r="689" spans="1:7" ht="16" x14ac:dyDescent="0.2">
      <c r="A689" s="91" t="s">
        <v>1348</v>
      </c>
      <c r="B689" s="91" t="s">
        <v>1309</v>
      </c>
      <c r="C689" s="92">
        <v>8</v>
      </c>
      <c r="D689" s="92">
        <v>108570099</v>
      </c>
      <c r="E689" s="92">
        <v>130786123</v>
      </c>
      <c r="F689" s="92">
        <v>16224493.199999999</v>
      </c>
      <c r="G689" s="92">
        <v>282134.5</v>
      </c>
    </row>
    <row r="690" spans="1:7" ht="16" x14ac:dyDescent="0.2">
      <c r="A690" s="91" t="s">
        <v>1348</v>
      </c>
      <c r="B690" s="91" t="s">
        <v>1309</v>
      </c>
      <c r="C690" s="92">
        <v>9</v>
      </c>
      <c r="D690" s="92">
        <v>110578891</v>
      </c>
      <c r="E690" s="92">
        <v>140493251</v>
      </c>
      <c r="F690" s="92">
        <v>17818402.300000001</v>
      </c>
      <c r="G690" s="92">
        <v>319708.79999999999</v>
      </c>
    </row>
    <row r="691" spans="1:7" ht="16" x14ac:dyDescent="0.2">
      <c r="A691" s="91" t="s">
        <v>1348</v>
      </c>
      <c r="B691" s="91" t="s">
        <v>1309</v>
      </c>
      <c r="C691" s="92">
        <v>10</v>
      </c>
      <c r="D691" s="92">
        <v>83522421</v>
      </c>
      <c r="E691" s="92">
        <v>156790146</v>
      </c>
      <c r="F691" s="92">
        <v>12382240.9</v>
      </c>
      <c r="G691" s="92">
        <v>337609</v>
      </c>
    </row>
    <row r="692" spans="1:7" ht="16" x14ac:dyDescent="0.2">
      <c r="A692" s="91" t="s">
        <v>1348</v>
      </c>
      <c r="B692" s="91" t="s">
        <v>1309</v>
      </c>
      <c r="C692" s="92">
        <v>11</v>
      </c>
      <c r="D692" s="92">
        <v>44297605</v>
      </c>
      <c r="E692" s="92">
        <v>124777572</v>
      </c>
      <c r="F692" s="92">
        <v>6825515.5999999996</v>
      </c>
      <c r="G692" s="92">
        <v>174523.9</v>
      </c>
    </row>
    <row r="693" spans="1:7" ht="16" x14ac:dyDescent="0.2">
      <c r="A693" s="91" t="s">
        <v>1348</v>
      </c>
      <c r="B693" s="91" t="s">
        <v>1309</v>
      </c>
      <c r="C693" s="92">
        <v>12</v>
      </c>
      <c r="D693" s="92">
        <v>98356359</v>
      </c>
      <c r="E693" s="92">
        <v>398789435</v>
      </c>
      <c r="F693" s="92">
        <v>17473946.5</v>
      </c>
      <c r="G693" s="92">
        <v>753773.7</v>
      </c>
    </row>
    <row r="694" spans="1:7" ht="16" x14ac:dyDescent="0.2">
      <c r="A694" s="91" t="s">
        <v>1348</v>
      </c>
      <c r="B694" s="91" t="s">
        <v>1310</v>
      </c>
      <c r="C694" s="92">
        <v>1</v>
      </c>
      <c r="D694" s="92">
        <v>98884913</v>
      </c>
      <c r="E694" s="92">
        <v>225179515</v>
      </c>
      <c r="F694" s="92">
        <v>2561188.2999999998</v>
      </c>
      <c r="G694" s="92">
        <v>50712</v>
      </c>
    </row>
    <row r="695" spans="1:7" ht="16" x14ac:dyDescent="0.2">
      <c r="A695" s="91" t="s">
        <v>1348</v>
      </c>
      <c r="B695" s="91" t="s">
        <v>1310</v>
      </c>
      <c r="C695" s="92">
        <v>2</v>
      </c>
      <c r="D695" s="92">
        <v>81307175</v>
      </c>
      <c r="E695" s="92">
        <v>273478482</v>
      </c>
      <c r="F695" s="92">
        <v>2737313.5</v>
      </c>
      <c r="G695" s="92">
        <v>64848.800000000003</v>
      </c>
    </row>
    <row r="696" spans="1:7" ht="16" x14ac:dyDescent="0.2">
      <c r="A696" s="91" t="s">
        <v>1348</v>
      </c>
      <c r="B696" s="91" t="s">
        <v>1310</v>
      </c>
      <c r="C696" s="92">
        <v>3</v>
      </c>
      <c r="D696" s="92">
        <v>61417907</v>
      </c>
      <c r="E696" s="92">
        <v>170752412</v>
      </c>
      <c r="F696" s="92">
        <v>2485489.7999999998</v>
      </c>
      <c r="G696" s="92">
        <v>48559.8</v>
      </c>
    </row>
    <row r="697" spans="1:7" ht="16" x14ac:dyDescent="0.2">
      <c r="A697" s="91" t="s">
        <v>1348</v>
      </c>
      <c r="B697" s="91" t="s">
        <v>1310</v>
      </c>
      <c r="C697" s="92">
        <v>4</v>
      </c>
      <c r="D697" s="92">
        <v>73600010</v>
      </c>
      <c r="E697" s="92">
        <v>196038330</v>
      </c>
      <c r="F697" s="92">
        <v>2351290.2999999998</v>
      </c>
      <c r="G697" s="92">
        <v>42117.7</v>
      </c>
    </row>
    <row r="698" spans="1:7" ht="16" x14ac:dyDescent="0.2">
      <c r="A698" s="91" t="s">
        <v>1348</v>
      </c>
      <c r="B698" s="91" t="s">
        <v>1310</v>
      </c>
      <c r="C698" s="92">
        <v>5</v>
      </c>
      <c r="D698" s="92">
        <v>76873620</v>
      </c>
      <c r="E698" s="92">
        <v>233061482</v>
      </c>
      <c r="F698" s="92">
        <v>2887756.8</v>
      </c>
      <c r="G698" s="92">
        <v>65398.400000000001</v>
      </c>
    </row>
    <row r="699" spans="1:7" ht="16" x14ac:dyDescent="0.2">
      <c r="A699" s="91" t="s">
        <v>1348</v>
      </c>
      <c r="B699" s="91" t="s">
        <v>1310</v>
      </c>
      <c r="C699" s="92">
        <v>6</v>
      </c>
      <c r="D699" s="92">
        <v>81751654</v>
      </c>
      <c r="E699" s="92">
        <v>227743607</v>
      </c>
      <c r="F699" s="92">
        <v>2987885.1</v>
      </c>
      <c r="G699" s="92">
        <v>53633.3</v>
      </c>
    </row>
    <row r="700" spans="1:7" ht="16" x14ac:dyDescent="0.2">
      <c r="A700" s="91" t="s">
        <v>1348</v>
      </c>
      <c r="B700" s="91" t="s">
        <v>1310</v>
      </c>
      <c r="C700" s="92">
        <v>7</v>
      </c>
      <c r="D700" s="92">
        <v>96029272</v>
      </c>
      <c r="E700" s="92">
        <v>304879318</v>
      </c>
      <c r="F700" s="92">
        <v>3963634</v>
      </c>
      <c r="G700" s="92">
        <v>116513.3</v>
      </c>
    </row>
    <row r="701" spans="1:7" ht="16" x14ac:dyDescent="0.2">
      <c r="A701" s="91" t="s">
        <v>1348</v>
      </c>
      <c r="B701" s="91" t="s">
        <v>1310</v>
      </c>
      <c r="C701" s="92">
        <v>8</v>
      </c>
      <c r="D701" s="92">
        <v>75935725</v>
      </c>
      <c r="E701" s="92">
        <v>230943989</v>
      </c>
      <c r="F701" s="92">
        <v>2731241.2</v>
      </c>
      <c r="G701" s="92">
        <v>93781.6</v>
      </c>
    </row>
    <row r="702" spans="1:7" ht="16" x14ac:dyDescent="0.2">
      <c r="A702" s="91" t="s">
        <v>1348</v>
      </c>
      <c r="B702" s="91" t="s">
        <v>1310</v>
      </c>
      <c r="C702" s="92">
        <v>9</v>
      </c>
      <c r="D702" s="92">
        <v>96834984</v>
      </c>
      <c r="E702" s="92">
        <v>318377370</v>
      </c>
      <c r="F702" s="92">
        <v>3135803.2</v>
      </c>
      <c r="G702" s="92">
        <v>138702.20000000001</v>
      </c>
    </row>
    <row r="703" spans="1:7" ht="16" x14ac:dyDescent="0.2">
      <c r="A703" s="91" t="s">
        <v>1348</v>
      </c>
      <c r="B703" s="91" t="s">
        <v>1310</v>
      </c>
      <c r="C703" s="92">
        <v>10</v>
      </c>
      <c r="D703" s="92">
        <v>110406621</v>
      </c>
      <c r="E703" s="92">
        <v>314203936</v>
      </c>
      <c r="F703" s="92">
        <v>3670880</v>
      </c>
      <c r="G703" s="92">
        <v>91860.2</v>
      </c>
    </row>
    <row r="704" spans="1:7" ht="16" x14ac:dyDescent="0.2">
      <c r="A704" s="91" t="s">
        <v>1348</v>
      </c>
      <c r="B704" s="91" t="s">
        <v>1310</v>
      </c>
      <c r="C704" s="92">
        <v>11</v>
      </c>
      <c r="D704" s="92">
        <v>106291174</v>
      </c>
      <c r="E704" s="92">
        <v>349111377</v>
      </c>
      <c r="F704" s="92">
        <v>4288133.5</v>
      </c>
      <c r="G704" s="92">
        <v>103328.5</v>
      </c>
    </row>
    <row r="705" spans="1:7" ht="16" x14ac:dyDescent="0.2">
      <c r="A705" s="91" t="s">
        <v>1348</v>
      </c>
      <c r="B705" s="91" t="s">
        <v>1310</v>
      </c>
      <c r="C705" s="92">
        <v>12</v>
      </c>
      <c r="D705" s="92">
        <v>111211755</v>
      </c>
      <c r="E705" s="92">
        <v>359103545</v>
      </c>
      <c r="F705" s="92">
        <v>4725547.0999999996</v>
      </c>
      <c r="G705" s="92">
        <v>144661.5</v>
      </c>
    </row>
    <row r="706" spans="1:7" ht="16" x14ac:dyDescent="0.2">
      <c r="A706" s="91" t="s">
        <v>1348</v>
      </c>
      <c r="B706" s="91" t="s">
        <v>1323</v>
      </c>
      <c r="C706" s="92">
        <v>1</v>
      </c>
      <c r="D706" s="92">
        <v>12957981</v>
      </c>
      <c r="E706" s="92">
        <v>9867729</v>
      </c>
      <c r="F706" s="92">
        <v>0</v>
      </c>
      <c r="G706" s="92">
        <v>0</v>
      </c>
    </row>
    <row r="707" spans="1:7" ht="16" x14ac:dyDescent="0.2">
      <c r="A707" s="91" t="s">
        <v>1348</v>
      </c>
      <c r="B707" s="91" t="s">
        <v>1323</v>
      </c>
      <c r="C707" s="92">
        <v>2</v>
      </c>
      <c r="D707" s="92">
        <v>13403972</v>
      </c>
      <c r="E707" s="92">
        <v>9323160</v>
      </c>
      <c r="F707" s="92">
        <v>0</v>
      </c>
      <c r="G707" s="92">
        <v>0</v>
      </c>
    </row>
    <row r="708" spans="1:7" ht="16" x14ac:dyDescent="0.2">
      <c r="A708" s="91" t="s">
        <v>1348</v>
      </c>
      <c r="B708" s="91" t="s">
        <v>1323</v>
      </c>
      <c r="C708" s="92">
        <v>3</v>
      </c>
      <c r="D708" s="92">
        <v>14496555</v>
      </c>
      <c r="E708" s="92">
        <v>9411706</v>
      </c>
      <c r="F708" s="92">
        <v>0</v>
      </c>
      <c r="G708" s="92">
        <v>0</v>
      </c>
    </row>
    <row r="709" spans="1:7" ht="16" x14ac:dyDescent="0.2">
      <c r="A709" s="91" t="s">
        <v>1348</v>
      </c>
      <c r="B709" s="91" t="s">
        <v>1323</v>
      </c>
      <c r="C709" s="92">
        <v>4</v>
      </c>
      <c r="D709" s="92">
        <v>1676128</v>
      </c>
      <c r="E709" s="92">
        <v>1016893</v>
      </c>
      <c r="F709" s="92">
        <v>0</v>
      </c>
      <c r="G709" s="92">
        <v>0</v>
      </c>
    </row>
    <row r="710" spans="1:7" ht="16" x14ac:dyDescent="0.2">
      <c r="A710" s="91" t="s">
        <v>1348</v>
      </c>
      <c r="B710" s="91" t="s">
        <v>1323</v>
      </c>
      <c r="C710" s="92">
        <v>5</v>
      </c>
      <c r="D710" s="92">
        <v>2503366</v>
      </c>
      <c r="E710" s="92">
        <v>895816</v>
      </c>
      <c r="F710" s="92">
        <v>0</v>
      </c>
      <c r="G710" s="92">
        <v>0</v>
      </c>
    </row>
    <row r="711" spans="1:7" ht="16" x14ac:dyDescent="0.2">
      <c r="A711" s="91" t="s">
        <v>1348</v>
      </c>
      <c r="B711" s="91" t="s">
        <v>1323</v>
      </c>
      <c r="C711" s="92">
        <v>6</v>
      </c>
      <c r="D711" s="92">
        <v>3136929</v>
      </c>
      <c r="E711" s="92">
        <v>930261</v>
      </c>
      <c r="F711" s="92">
        <v>0</v>
      </c>
      <c r="G711" s="92">
        <v>0</v>
      </c>
    </row>
    <row r="712" spans="1:7" ht="16" x14ac:dyDescent="0.2">
      <c r="A712" s="91" t="s">
        <v>1348</v>
      </c>
      <c r="B712" s="91" t="s">
        <v>1323</v>
      </c>
      <c r="C712" s="92">
        <v>7</v>
      </c>
      <c r="D712" s="92">
        <v>7265302</v>
      </c>
      <c r="E712" s="92">
        <v>2607007</v>
      </c>
      <c r="F712" s="92">
        <v>0</v>
      </c>
      <c r="G712" s="92">
        <v>0</v>
      </c>
    </row>
    <row r="713" spans="1:7" ht="16" x14ac:dyDescent="0.2">
      <c r="A713" s="91" t="s">
        <v>1348</v>
      </c>
      <c r="B713" s="91" t="s">
        <v>1323</v>
      </c>
      <c r="C713" s="92">
        <v>8</v>
      </c>
      <c r="D713" s="92">
        <v>1454400</v>
      </c>
      <c r="E713" s="92">
        <v>718961</v>
      </c>
      <c r="F713" s="92">
        <v>0</v>
      </c>
      <c r="G713" s="92">
        <v>0</v>
      </c>
    </row>
    <row r="714" spans="1:7" ht="16" x14ac:dyDescent="0.2">
      <c r="A714" s="91" t="s">
        <v>1348</v>
      </c>
      <c r="B714" s="91" t="s">
        <v>1323</v>
      </c>
      <c r="C714" s="92">
        <v>9</v>
      </c>
      <c r="D714" s="92">
        <v>1597492</v>
      </c>
      <c r="E714" s="92">
        <v>696976</v>
      </c>
      <c r="F714" s="92">
        <v>0</v>
      </c>
      <c r="G714" s="92">
        <v>0</v>
      </c>
    </row>
    <row r="715" spans="1:7" ht="16" x14ac:dyDescent="0.2">
      <c r="A715" s="91" t="s">
        <v>1348</v>
      </c>
      <c r="B715" s="91" t="s">
        <v>1323</v>
      </c>
      <c r="C715" s="92">
        <v>10</v>
      </c>
      <c r="D715" s="92">
        <v>3751382</v>
      </c>
      <c r="E715" s="92">
        <v>1519184</v>
      </c>
      <c r="F715" s="92">
        <v>0</v>
      </c>
      <c r="G715" s="92">
        <v>0</v>
      </c>
    </row>
    <row r="716" spans="1:7" ht="16" x14ac:dyDescent="0.2">
      <c r="A716" s="91" t="s">
        <v>1348</v>
      </c>
      <c r="B716" s="91" t="s">
        <v>1323</v>
      </c>
      <c r="C716" s="92">
        <v>11</v>
      </c>
      <c r="D716" s="92">
        <v>3642392</v>
      </c>
      <c r="E716" s="92">
        <v>1379371</v>
      </c>
      <c r="F716" s="92">
        <v>0</v>
      </c>
      <c r="G716" s="92">
        <v>0</v>
      </c>
    </row>
    <row r="717" spans="1:7" ht="16" x14ac:dyDescent="0.2">
      <c r="A717" s="91" t="s">
        <v>1348</v>
      </c>
      <c r="B717" s="91" t="s">
        <v>1323</v>
      </c>
      <c r="C717" s="92">
        <v>12</v>
      </c>
      <c r="D717" s="92">
        <v>7275474</v>
      </c>
      <c r="E717" s="92">
        <v>2865157</v>
      </c>
      <c r="F717" s="92">
        <v>0</v>
      </c>
      <c r="G717" s="92">
        <v>0</v>
      </c>
    </row>
    <row r="718" spans="1:7" ht="16" x14ac:dyDescent="0.2">
      <c r="A718" s="91" t="s">
        <v>1349</v>
      </c>
      <c r="B718" s="91" t="s">
        <v>1310</v>
      </c>
      <c r="C718" s="92">
        <v>1</v>
      </c>
      <c r="D718" s="92">
        <v>29434</v>
      </c>
      <c r="E718" s="92">
        <v>82994</v>
      </c>
      <c r="F718" s="92">
        <v>0</v>
      </c>
      <c r="G718" s="92">
        <v>0</v>
      </c>
    </row>
    <row r="719" spans="1:7" ht="16" x14ac:dyDescent="0.2">
      <c r="A719" s="91" t="s">
        <v>1349</v>
      </c>
      <c r="B719" s="91" t="s">
        <v>1310</v>
      </c>
      <c r="C719" s="92">
        <v>2</v>
      </c>
      <c r="D719" s="92">
        <v>19285</v>
      </c>
      <c r="E719" s="92">
        <v>47496</v>
      </c>
      <c r="F719" s="92">
        <v>0</v>
      </c>
      <c r="G719" s="92">
        <v>0</v>
      </c>
    </row>
    <row r="720" spans="1:7" ht="16" x14ac:dyDescent="0.2">
      <c r="A720" s="91" t="s">
        <v>1349</v>
      </c>
      <c r="B720" s="91" t="s">
        <v>1310</v>
      </c>
      <c r="C720" s="92">
        <v>3</v>
      </c>
      <c r="D720" s="92">
        <v>15591</v>
      </c>
      <c r="E720" s="92">
        <v>38884</v>
      </c>
      <c r="F720" s="92">
        <v>0</v>
      </c>
      <c r="G720" s="92">
        <v>0</v>
      </c>
    </row>
    <row r="721" spans="1:7" ht="16" x14ac:dyDescent="0.2">
      <c r="A721" s="91" t="s">
        <v>1349</v>
      </c>
      <c r="B721" s="91" t="s">
        <v>1310</v>
      </c>
      <c r="C721" s="92">
        <v>4</v>
      </c>
      <c r="D721" s="92">
        <v>8285</v>
      </c>
      <c r="E721" s="92">
        <v>19949</v>
      </c>
      <c r="F721" s="92">
        <v>0</v>
      </c>
      <c r="G721" s="92">
        <v>0</v>
      </c>
    </row>
    <row r="722" spans="1:7" ht="16" x14ac:dyDescent="0.2">
      <c r="A722" s="91" t="s">
        <v>1349</v>
      </c>
      <c r="B722" s="91" t="s">
        <v>1310</v>
      </c>
      <c r="C722" s="92">
        <v>5</v>
      </c>
      <c r="D722" s="92">
        <v>29175</v>
      </c>
      <c r="E722" s="92">
        <v>85415</v>
      </c>
      <c r="F722" s="92">
        <v>0</v>
      </c>
      <c r="G722" s="92">
        <v>0</v>
      </c>
    </row>
    <row r="723" spans="1:7" ht="16" x14ac:dyDescent="0.2">
      <c r="A723" s="91" t="s">
        <v>1349</v>
      </c>
      <c r="B723" s="91" t="s">
        <v>1310</v>
      </c>
      <c r="C723" s="92">
        <v>6</v>
      </c>
      <c r="D723" s="92">
        <v>4310</v>
      </c>
      <c r="E723" s="92">
        <v>15841</v>
      </c>
      <c r="F723" s="92">
        <v>0</v>
      </c>
      <c r="G723" s="92">
        <v>0</v>
      </c>
    </row>
    <row r="724" spans="1:7" ht="16" x14ac:dyDescent="0.2">
      <c r="A724" s="91" t="s">
        <v>1349</v>
      </c>
      <c r="B724" s="91" t="s">
        <v>1310</v>
      </c>
      <c r="C724" s="92">
        <v>7</v>
      </c>
      <c r="D724" s="92">
        <v>18880</v>
      </c>
      <c r="E724" s="92">
        <v>69352</v>
      </c>
      <c r="F724" s="92">
        <v>0</v>
      </c>
      <c r="G724" s="92">
        <v>0</v>
      </c>
    </row>
    <row r="725" spans="1:7" ht="16" x14ac:dyDescent="0.2">
      <c r="A725" s="91" t="s">
        <v>1349</v>
      </c>
      <c r="B725" s="91" t="s">
        <v>1310</v>
      </c>
      <c r="C725" s="92">
        <v>8</v>
      </c>
      <c r="D725" s="92">
        <v>12472</v>
      </c>
      <c r="E725" s="92">
        <v>64353</v>
      </c>
      <c r="F725" s="92">
        <v>0</v>
      </c>
      <c r="G725" s="92">
        <v>0</v>
      </c>
    </row>
    <row r="726" spans="1:7" ht="16" x14ac:dyDescent="0.2">
      <c r="A726" s="91" t="s">
        <v>1349</v>
      </c>
      <c r="B726" s="91" t="s">
        <v>1310</v>
      </c>
      <c r="C726" s="92">
        <v>9</v>
      </c>
      <c r="D726" s="92">
        <v>24457</v>
      </c>
      <c r="E726" s="92">
        <v>89081</v>
      </c>
      <c r="F726" s="92">
        <v>0</v>
      </c>
      <c r="G726" s="92">
        <v>0</v>
      </c>
    </row>
    <row r="727" spans="1:7" ht="16" x14ac:dyDescent="0.2">
      <c r="A727" s="91" t="s">
        <v>1349</v>
      </c>
      <c r="B727" s="91" t="s">
        <v>1310</v>
      </c>
      <c r="C727" s="92">
        <v>10</v>
      </c>
      <c r="D727" s="92">
        <v>17045</v>
      </c>
      <c r="E727" s="92">
        <v>62882</v>
      </c>
      <c r="F727" s="92">
        <v>0</v>
      </c>
      <c r="G727" s="92">
        <v>0</v>
      </c>
    </row>
    <row r="728" spans="1:7" ht="16" x14ac:dyDescent="0.2">
      <c r="A728" s="91" t="s">
        <v>1349</v>
      </c>
      <c r="B728" s="91" t="s">
        <v>1310</v>
      </c>
      <c r="C728" s="92">
        <v>11</v>
      </c>
      <c r="D728" s="92">
        <v>19556</v>
      </c>
      <c r="E728" s="92">
        <v>2347697</v>
      </c>
      <c r="F728" s="92">
        <v>0</v>
      </c>
      <c r="G728" s="92">
        <v>0</v>
      </c>
    </row>
    <row r="729" spans="1:7" ht="16" x14ac:dyDescent="0.2">
      <c r="A729" s="91" t="s">
        <v>1349</v>
      </c>
      <c r="B729" s="91" t="s">
        <v>1310</v>
      </c>
      <c r="C729" s="92">
        <v>12</v>
      </c>
      <c r="D729" s="92">
        <v>2725</v>
      </c>
      <c r="E729" s="92">
        <v>13033</v>
      </c>
      <c r="F729" s="92">
        <v>0</v>
      </c>
      <c r="G729" s="92">
        <v>0</v>
      </c>
    </row>
    <row r="730" spans="1:7" ht="16" x14ac:dyDescent="0.2">
      <c r="A730" s="91" t="s">
        <v>1349</v>
      </c>
      <c r="B730" s="91" t="s">
        <v>1323</v>
      </c>
      <c r="C730" s="92">
        <v>1</v>
      </c>
      <c r="D730" s="92">
        <v>1610485</v>
      </c>
      <c r="E730" s="92">
        <v>1087751</v>
      </c>
      <c r="F730" s="92">
        <v>0</v>
      </c>
      <c r="G730" s="92">
        <v>0</v>
      </c>
    </row>
    <row r="731" spans="1:7" ht="16" x14ac:dyDescent="0.2">
      <c r="A731" s="91" t="s">
        <v>1349</v>
      </c>
      <c r="B731" s="91" t="s">
        <v>1323</v>
      </c>
      <c r="C731" s="92">
        <v>3</v>
      </c>
      <c r="D731" s="92">
        <v>750812</v>
      </c>
      <c r="E731" s="92">
        <v>538981</v>
      </c>
      <c r="F731" s="92">
        <v>0</v>
      </c>
      <c r="G731" s="92">
        <v>0</v>
      </c>
    </row>
    <row r="732" spans="1:7" ht="16" x14ac:dyDescent="0.2">
      <c r="A732" s="91" t="s">
        <v>1349</v>
      </c>
      <c r="B732" s="91" t="s">
        <v>1323</v>
      </c>
      <c r="C732" s="92">
        <v>4</v>
      </c>
      <c r="D732" s="92">
        <v>66040</v>
      </c>
      <c r="E732" s="92">
        <v>63065</v>
      </c>
      <c r="F732" s="92">
        <v>0</v>
      </c>
      <c r="G732" s="92">
        <v>0</v>
      </c>
    </row>
    <row r="733" spans="1:7" ht="16" x14ac:dyDescent="0.2">
      <c r="A733" s="91" t="s">
        <v>1349</v>
      </c>
      <c r="B733" s="91" t="s">
        <v>1323</v>
      </c>
      <c r="C733" s="92">
        <v>6</v>
      </c>
      <c r="D733" s="92">
        <v>152000</v>
      </c>
      <c r="E733" s="92">
        <v>82247</v>
      </c>
      <c r="F733" s="92">
        <v>0</v>
      </c>
      <c r="G733" s="92">
        <v>0</v>
      </c>
    </row>
    <row r="734" spans="1:7" ht="16" x14ac:dyDescent="0.2">
      <c r="A734" s="91" t="s">
        <v>1349</v>
      </c>
      <c r="B734" s="91" t="s">
        <v>1323</v>
      </c>
      <c r="C734" s="92">
        <v>7</v>
      </c>
      <c r="D734" s="92">
        <v>1300569</v>
      </c>
      <c r="E734" s="92">
        <v>509559</v>
      </c>
      <c r="F734" s="92">
        <v>0</v>
      </c>
      <c r="G734" s="92">
        <v>0</v>
      </c>
    </row>
    <row r="735" spans="1:7" ht="16" x14ac:dyDescent="0.2">
      <c r="A735" s="91" t="s">
        <v>1349</v>
      </c>
      <c r="B735" s="91" t="s">
        <v>1323</v>
      </c>
      <c r="C735" s="92">
        <v>8</v>
      </c>
      <c r="D735" s="92">
        <v>151388</v>
      </c>
      <c r="E735" s="92">
        <v>77880</v>
      </c>
      <c r="F735" s="92">
        <v>0</v>
      </c>
      <c r="G735" s="92">
        <v>0</v>
      </c>
    </row>
    <row r="736" spans="1:7" ht="16" x14ac:dyDescent="0.2">
      <c r="A736" s="91" t="s">
        <v>1349</v>
      </c>
      <c r="B736" s="91" t="s">
        <v>1323</v>
      </c>
      <c r="C736" s="92">
        <v>9</v>
      </c>
      <c r="D736" s="92">
        <v>650300</v>
      </c>
      <c r="E736" s="92">
        <v>269628</v>
      </c>
      <c r="F736" s="92">
        <v>0</v>
      </c>
      <c r="G736" s="92">
        <v>0</v>
      </c>
    </row>
    <row r="737" spans="1:7" ht="16" x14ac:dyDescent="0.2">
      <c r="A737" s="91" t="s">
        <v>1349</v>
      </c>
      <c r="B737" s="91" t="s">
        <v>1323</v>
      </c>
      <c r="C737" s="92">
        <v>10</v>
      </c>
      <c r="D737" s="92">
        <v>1199688</v>
      </c>
      <c r="E737" s="92">
        <v>530565</v>
      </c>
      <c r="F737" s="92">
        <v>0</v>
      </c>
      <c r="G737" s="92">
        <v>0</v>
      </c>
    </row>
    <row r="738" spans="1:7" ht="16" x14ac:dyDescent="0.2">
      <c r="A738" s="91" t="s">
        <v>1349</v>
      </c>
      <c r="B738" s="91" t="s">
        <v>1323</v>
      </c>
      <c r="C738" s="92">
        <v>12</v>
      </c>
      <c r="D738" s="92">
        <v>1620715</v>
      </c>
      <c r="E738" s="92">
        <v>644540</v>
      </c>
      <c r="F738" s="92">
        <v>0</v>
      </c>
      <c r="G738" s="92">
        <v>0</v>
      </c>
    </row>
    <row r="739" spans="1:7" ht="16" x14ac:dyDescent="0.2">
      <c r="A739" s="91" t="s">
        <v>1349</v>
      </c>
      <c r="B739" s="91" t="s">
        <v>1328</v>
      </c>
      <c r="C739" s="92">
        <v>1</v>
      </c>
      <c r="D739" s="92">
        <v>173445170</v>
      </c>
      <c r="E739" s="92">
        <v>208837059</v>
      </c>
      <c r="F739" s="92">
        <v>7144181</v>
      </c>
      <c r="G739" s="92">
        <v>39034</v>
      </c>
    </row>
    <row r="740" spans="1:7" ht="16" x14ac:dyDescent="0.2">
      <c r="A740" s="91" t="s">
        <v>1349</v>
      </c>
      <c r="B740" s="91" t="s">
        <v>1328</v>
      </c>
      <c r="C740" s="92">
        <v>2</v>
      </c>
      <c r="D740" s="92">
        <v>85563370</v>
      </c>
      <c r="E740" s="92">
        <v>103701189</v>
      </c>
      <c r="F740" s="92">
        <v>3289300</v>
      </c>
      <c r="G740" s="92">
        <v>17090</v>
      </c>
    </row>
    <row r="741" spans="1:7" ht="16" x14ac:dyDescent="0.2">
      <c r="A741" s="91" t="s">
        <v>1349</v>
      </c>
      <c r="B741" s="91" t="s">
        <v>1328</v>
      </c>
      <c r="C741" s="92">
        <v>3</v>
      </c>
      <c r="D741" s="92">
        <v>168685870</v>
      </c>
      <c r="E741" s="92">
        <v>148614363</v>
      </c>
      <c r="F741" s="92">
        <v>6749072</v>
      </c>
      <c r="G741" s="92">
        <v>35100</v>
      </c>
    </row>
    <row r="742" spans="1:7" ht="16" x14ac:dyDescent="0.2">
      <c r="A742" s="91" t="s">
        <v>1349</v>
      </c>
      <c r="B742" s="91" t="s">
        <v>1328</v>
      </c>
      <c r="C742" s="92">
        <v>4</v>
      </c>
      <c r="D742" s="92">
        <v>242093080</v>
      </c>
      <c r="E742" s="92">
        <v>281911455</v>
      </c>
      <c r="F742" s="92">
        <v>10294421</v>
      </c>
      <c r="G742" s="92">
        <v>40976</v>
      </c>
    </row>
    <row r="743" spans="1:7" ht="16" x14ac:dyDescent="0.2">
      <c r="A743" s="91" t="s">
        <v>1349</v>
      </c>
      <c r="B743" s="91" t="s">
        <v>1328</v>
      </c>
      <c r="C743" s="92">
        <v>5</v>
      </c>
      <c r="D743" s="92">
        <v>203509290</v>
      </c>
      <c r="E743" s="92">
        <v>145557918</v>
      </c>
      <c r="F743" s="92">
        <v>7285022</v>
      </c>
      <c r="G743" s="92">
        <v>37274</v>
      </c>
    </row>
    <row r="744" spans="1:7" ht="16" x14ac:dyDescent="0.2">
      <c r="A744" s="91" t="s">
        <v>1349</v>
      </c>
      <c r="B744" s="91" t="s">
        <v>1328</v>
      </c>
      <c r="C744" s="92">
        <v>6</v>
      </c>
      <c r="D744" s="92">
        <v>115973370</v>
      </c>
      <c r="E744" s="92">
        <v>108697658</v>
      </c>
      <c r="F744" s="92">
        <v>4229790</v>
      </c>
      <c r="G744" s="92">
        <v>24436</v>
      </c>
    </row>
    <row r="745" spans="1:7" ht="16" x14ac:dyDescent="0.2">
      <c r="A745" s="91" t="s">
        <v>1349</v>
      </c>
      <c r="B745" s="91" t="s">
        <v>1328</v>
      </c>
      <c r="C745" s="92">
        <v>7</v>
      </c>
      <c r="D745" s="92">
        <v>195145690</v>
      </c>
      <c r="E745" s="92">
        <v>178279930</v>
      </c>
      <c r="F745" s="92">
        <v>5898907</v>
      </c>
      <c r="G745" s="92">
        <v>50560</v>
      </c>
    </row>
    <row r="746" spans="1:7" ht="16" x14ac:dyDescent="0.2">
      <c r="A746" s="91" t="s">
        <v>1349</v>
      </c>
      <c r="B746" s="91" t="s">
        <v>1328</v>
      </c>
      <c r="C746" s="92">
        <v>8</v>
      </c>
      <c r="D746" s="92">
        <v>148481280</v>
      </c>
      <c r="E746" s="92">
        <v>152738338</v>
      </c>
      <c r="F746" s="92">
        <v>5826230</v>
      </c>
      <c r="G746" s="92">
        <v>41776</v>
      </c>
    </row>
    <row r="747" spans="1:7" ht="16" x14ac:dyDescent="0.2">
      <c r="A747" s="91" t="s">
        <v>1349</v>
      </c>
      <c r="B747" s="91" t="s">
        <v>1328</v>
      </c>
      <c r="C747" s="92">
        <v>9</v>
      </c>
      <c r="D747" s="92">
        <v>121136210</v>
      </c>
      <c r="E747" s="92">
        <v>141806710</v>
      </c>
      <c r="F747" s="92">
        <v>5086867</v>
      </c>
      <c r="G747" s="92">
        <v>33034</v>
      </c>
    </row>
    <row r="748" spans="1:7" ht="16" x14ac:dyDescent="0.2">
      <c r="A748" s="91" t="s">
        <v>1349</v>
      </c>
      <c r="B748" s="91" t="s">
        <v>1328</v>
      </c>
      <c r="C748" s="92">
        <v>10</v>
      </c>
      <c r="D748" s="92">
        <v>254743720</v>
      </c>
      <c r="E748" s="92">
        <v>286899860</v>
      </c>
      <c r="F748" s="92">
        <v>9501380</v>
      </c>
      <c r="G748" s="92">
        <v>57936</v>
      </c>
    </row>
    <row r="749" spans="1:7" ht="16" x14ac:dyDescent="0.2">
      <c r="A749" s="91" t="s">
        <v>1349</v>
      </c>
      <c r="B749" s="91" t="s">
        <v>1328</v>
      </c>
      <c r="C749" s="92">
        <v>11</v>
      </c>
      <c r="D749" s="92">
        <v>211691550</v>
      </c>
      <c r="E749" s="92">
        <v>269025410</v>
      </c>
      <c r="F749" s="92">
        <v>8645804</v>
      </c>
      <c r="G749" s="92">
        <v>65463</v>
      </c>
    </row>
    <row r="750" spans="1:7" ht="16" x14ac:dyDescent="0.2">
      <c r="A750" s="91" t="s">
        <v>1349</v>
      </c>
      <c r="B750" s="91" t="s">
        <v>1328</v>
      </c>
      <c r="C750" s="92">
        <v>12</v>
      </c>
      <c r="D750" s="92">
        <v>226320730</v>
      </c>
      <c r="E750" s="92">
        <v>309238512</v>
      </c>
      <c r="F750" s="92">
        <v>8721050</v>
      </c>
      <c r="G750" s="92">
        <v>68372</v>
      </c>
    </row>
    <row r="752" spans="1:7" x14ac:dyDescent="0.2">
      <c r="D752" s="23">
        <f>SUM(D2:D750)</f>
        <v>62778657328</v>
      </c>
      <c r="E752" s="23">
        <f t="shared" ref="E752:G752" si="0">SUM(E2:E750)</f>
        <v>60890084359</v>
      </c>
      <c r="F752" s="23">
        <f t="shared" si="0"/>
        <v>1794735330.3000004</v>
      </c>
      <c r="G752" s="23">
        <f t="shared" si="0"/>
        <v>32333972.499999993</v>
      </c>
    </row>
  </sheetData>
  <pageMargins left="0.7" right="0.7" top="0.75" bottom="0.75" header="0.3" footer="0.3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150"/>
  <sheetViews>
    <sheetView workbookViewId="0"/>
  </sheetViews>
  <sheetFormatPr baseColWidth="10" defaultRowHeight="15" x14ac:dyDescent="0.2"/>
  <cols>
    <col min="1" max="1" width="26.1640625" bestFit="1" customWidth="1"/>
    <col min="2" max="2" width="17.33203125" bestFit="1" customWidth="1"/>
    <col min="3" max="4" width="12" bestFit="1" customWidth="1"/>
    <col min="5" max="5" width="3.83203125" customWidth="1"/>
    <col min="6" max="6" width="26.1640625" bestFit="1" customWidth="1"/>
    <col min="7" max="7" width="22.5" bestFit="1" customWidth="1"/>
    <col min="8" max="8" width="15.1640625" bestFit="1" customWidth="1"/>
    <col min="9" max="9" width="17.33203125" bestFit="1" customWidth="1"/>
    <col min="10" max="10" width="14.83203125" bestFit="1" customWidth="1"/>
    <col min="11" max="11" width="12" customWidth="1"/>
    <col min="12" max="12" width="11" customWidth="1"/>
    <col min="13" max="13" width="10" customWidth="1"/>
    <col min="14" max="14" width="12.5" bestFit="1" customWidth="1"/>
  </cols>
  <sheetData>
    <row r="1" spans="1:14" x14ac:dyDescent="0.2">
      <c r="A1" s="96" t="s">
        <v>1350</v>
      </c>
      <c r="B1" s="96" t="s">
        <v>1351</v>
      </c>
      <c r="C1" s="96" t="s">
        <v>1303</v>
      </c>
      <c r="D1" s="96" t="s">
        <v>1304</v>
      </c>
      <c r="F1" s="97" t="s">
        <v>1352</v>
      </c>
      <c r="G1" s="97" t="s">
        <v>1312</v>
      </c>
    </row>
    <row r="2" spans="1:14" ht="16" x14ac:dyDescent="0.2">
      <c r="A2" s="98" t="s">
        <v>1308</v>
      </c>
      <c r="B2" s="98" t="s">
        <v>1353</v>
      </c>
      <c r="C2" s="99">
        <v>62379</v>
      </c>
      <c r="D2" s="99">
        <v>767307</v>
      </c>
      <c r="F2" s="97" t="s">
        <v>1313</v>
      </c>
      <c r="G2" s="100" t="s">
        <v>1353</v>
      </c>
      <c r="H2" s="100" t="s">
        <v>1284</v>
      </c>
      <c r="I2" s="100" t="s">
        <v>1281</v>
      </c>
      <c r="J2" s="100" t="s">
        <v>1282</v>
      </c>
      <c r="K2" s="100" t="s">
        <v>1280</v>
      </c>
      <c r="L2" s="100" t="s">
        <v>1283</v>
      </c>
      <c r="M2" s="100" t="s">
        <v>1354</v>
      </c>
      <c r="N2" s="100" t="s">
        <v>1314</v>
      </c>
    </row>
    <row r="3" spans="1:14" ht="16" x14ac:dyDescent="0.2">
      <c r="A3" s="98" t="s">
        <v>1308</v>
      </c>
      <c r="B3" s="98" t="s">
        <v>1284</v>
      </c>
      <c r="C3" s="99">
        <v>50089200</v>
      </c>
      <c r="D3" s="99">
        <v>293440550</v>
      </c>
      <c r="F3" s="101" t="s">
        <v>1308</v>
      </c>
      <c r="G3" s="100">
        <v>62379</v>
      </c>
      <c r="H3" s="100">
        <v>50089200</v>
      </c>
      <c r="I3" s="100">
        <v>106872429</v>
      </c>
      <c r="J3" s="100">
        <v>103467463</v>
      </c>
      <c r="K3" s="100">
        <v>1070225475</v>
      </c>
      <c r="L3" s="100">
        <v>23613866</v>
      </c>
      <c r="M3" s="100">
        <v>20000</v>
      </c>
      <c r="N3" s="100">
        <v>1354350812</v>
      </c>
    </row>
    <row r="4" spans="1:14" ht="16" x14ac:dyDescent="0.2">
      <c r="A4" s="98" t="s">
        <v>1308</v>
      </c>
      <c r="B4" s="98" t="s">
        <v>1281</v>
      </c>
      <c r="C4" s="99">
        <v>106872429</v>
      </c>
      <c r="D4" s="99">
        <v>666961735</v>
      </c>
      <c r="F4" s="101" t="s">
        <v>1315</v>
      </c>
      <c r="G4" s="100">
        <v>273742</v>
      </c>
      <c r="H4" s="100">
        <v>1858677</v>
      </c>
      <c r="I4" s="100">
        <v>12715483</v>
      </c>
      <c r="J4" s="100">
        <v>55291607</v>
      </c>
      <c r="K4" s="100">
        <v>86954858</v>
      </c>
      <c r="L4" s="100">
        <v>23325302</v>
      </c>
      <c r="M4" s="100">
        <v>1301249</v>
      </c>
      <c r="N4" s="100">
        <v>181720918</v>
      </c>
    </row>
    <row r="5" spans="1:14" ht="16" x14ac:dyDescent="0.2">
      <c r="A5" s="98" t="s">
        <v>1308</v>
      </c>
      <c r="B5" s="98" t="s">
        <v>1282</v>
      </c>
      <c r="C5" s="99">
        <v>103467463</v>
      </c>
      <c r="D5" s="99">
        <v>433732021</v>
      </c>
      <c r="F5" s="101" t="s">
        <v>1316</v>
      </c>
      <c r="G5" s="100">
        <v>185437607</v>
      </c>
      <c r="H5" s="100"/>
      <c r="I5" s="100">
        <v>1900000</v>
      </c>
      <c r="J5" s="100">
        <v>610685855</v>
      </c>
      <c r="K5" s="100">
        <v>265328390</v>
      </c>
      <c r="L5" s="100"/>
      <c r="M5" s="100"/>
      <c r="N5" s="100">
        <v>1063351852</v>
      </c>
    </row>
    <row r="6" spans="1:14" ht="16" x14ac:dyDescent="0.2">
      <c r="A6" s="98" t="s">
        <v>1308</v>
      </c>
      <c r="B6" s="98" t="s">
        <v>1280</v>
      </c>
      <c r="C6" s="99">
        <v>1070225475</v>
      </c>
      <c r="D6" s="99">
        <v>2594092833</v>
      </c>
      <c r="F6" s="101" t="s">
        <v>1317</v>
      </c>
      <c r="G6" s="100"/>
      <c r="H6" s="100"/>
      <c r="I6" s="100"/>
      <c r="J6" s="100">
        <v>60465</v>
      </c>
      <c r="K6" s="100">
        <v>1071747470</v>
      </c>
      <c r="L6" s="100"/>
      <c r="M6" s="100"/>
      <c r="N6" s="100">
        <v>1071807935</v>
      </c>
    </row>
    <row r="7" spans="1:14" ht="16" x14ac:dyDescent="0.2">
      <c r="A7" s="98" t="s">
        <v>1308</v>
      </c>
      <c r="B7" s="98" t="s">
        <v>1283</v>
      </c>
      <c r="C7" s="99">
        <v>23613866</v>
      </c>
      <c r="D7" s="99">
        <v>31148774</v>
      </c>
      <c r="F7" s="101" t="s">
        <v>1318</v>
      </c>
      <c r="G7" s="100"/>
      <c r="H7" s="100">
        <v>1912378</v>
      </c>
      <c r="I7" s="100">
        <v>32352696</v>
      </c>
      <c r="J7" s="100">
        <v>73165</v>
      </c>
      <c r="K7" s="100">
        <v>7576330460</v>
      </c>
      <c r="L7" s="100">
        <v>86263819</v>
      </c>
      <c r="M7" s="100"/>
      <c r="N7" s="100">
        <v>7696932518</v>
      </c>
    </row>
    <row r="8" spans="1:14" ht="16" x14ac:dyDescent="0.2">
      <c r="A8" s="98" t="s">
        <v>1308</v>
      </c>
      <c r="B8" s="98" t="s">
        <v>1354</v>
      </c>
      <c r="C8" s="99">
        <v>20000</v>
      </c>
      <c r="D8" s="99">
        <v>74665</v>
      </c>
      <c r="F8" s="101" t="s">
        <v>1319</v>
      </c>
      <c r="G8" s="100"/>
      <c r="H8" s="100"/>
      <c r="I8" s="100"/>
      <c r="J8" s="100">
        <v>29457</v>
      </c>
      <c r="K8" s="100">
        <v>3828697700</v>
      </c>
      <c r="L8" s="100"/>
      <c r="M8" s="100"/>
      <c r="N8" s="100">
        <v>3828727157</v>
      </c>
    </row>
    <row r="9" spans="1:14" ht="16" x14ac:dyDescent="0.2">
      <c r="A9" s="98" t="s">
        <v>1315</v>
      </c>
      <c r="B9" s="98" t="s">
        <v>1353</v>
      </c>
      <c r="C9" s="99">
        <v>273742</v>
      </c>
      <c r="D9" s="99">
        <v>395622</v>
      </c>
      <c r="F9" s="101" t="s">
        <v>1355</v>
      </c>
      <c r="G9" s="100"/>
      <c r="H9" s="100"/>
      <c r="I9" s="100"/>
      <c r="J9" s="100">
        <v>231073</v>
      </c>
      <c r="K9" s="100">
        <v>32068928</v>
      </c>
      <c r="L9" s="100">
        <v>9598240</v>
      </c>
      <c r="M9" s="100"/>
      <c r="N9" s="100">
        <v>41898241</v>
      </c>
    </row>
    <row r="10" spans="1:14" ht="16" x14ac:dyDescent="0.2">
      <c r="A10" s="98" t="s">
        <v>1315</v>
      </c>
      <c r="B10" s="98" t="s">
        <v>1284</v>
      </c>
      <c r="C10" s="99">
        <v>1858677</v>
      </c>
      <c r="D10" s="99">
        <v>2248185</v>
      </c>
      <c r="F10" s="101" t="s">
        <v>1356</v>
      </c>
      <c r="G10" s="100"/>
      <c r="H10" s="100"/>
      <c r="I10" s="100"/>
      <c r="J10" s="100">
        <v>1</v>
      </c>
      <c r="K10" s="100">
        <v>11506420</v>
      </c>
      <c r="L10" s="100">
        <v>10630100</v>
      </c>
      <c r="M10" s="100"/>
      <c r="N10" s="100">
        <v>22136521</v>
      </c>
    </row>
    <row r="11" spans="1:14" ht="16" x14ac:dyDescent="0.2">
      <c r="A11" s="98" t="s">
        <v>1315</v>
      </c>
      <c r="B11" s="98" t="s">
        <v>1281</v>
      </c>
      <c r="C11" s="99">
        <v>12715483</v>
      </c>
      <c r="D11" s="99">
        <v>49400094</v>
      </c>
      <c r="F11" s="101" t="s">
        <v>1357</v>
      </c>
      <c r="G11" s="100"/>
      <c r="H11" s="100">
        <v>201600</v>
      </c>
      <c r="I11" s="100">
        <v>2985000</v>
      </c>
      <c r="J11" s="100">
        <v>32960300</v>
      </c>
      <c r="K11" s="100">
        <v>14920000</v>
      </c>
      <c r="L11" s="100"/>
      <c r="M11" s="100"/>
      <c r="N11" s="100">
        <v>51066900</v>
      </c>
    </row>
    <row r="12" spans="1:14" ht="16" x14ac:dyDescent="0.2">
      <c r="A12" s="98" t="s">
        <v>1315</v>
      </c>
      <c r="B12" s="98" t="s">
        <v>1282</v>
      </c>
      <c r="C12" s="99">
        <v>55291607</v>
      </c>
      <c r="D12" s="99">
        <v>59664798</v>
      </c>
      <c r="F12" s="101" t="s">
        <v>1322</v>
      </c>
      <c r="G12" s="100">
        <v>24999</v>
      </c>
      <c r="H12" s="100">
        <v>424232</v>
      </c>
      <c r="I12" s="100">
        <v>39855594</v>
      </c>
      <c r="J12" s="100">
        <v>22029421</v>
      </c>
      <c r="K12" s="100">
        <v>134908230</v>
      </c>
      <c r="L12" s="100">
        <v>196661760</v>
      </c>
      <c r="M12" s="100"/>
      <c r="N12" s="100">
        <v>393904236</v>
      </c>
    </row>
    <row r="13" spans="1:14" ht="16" x14ac:dyDescent="0.2">
      <c r="A13" s="98" t="s">
        <v>1315</v>
      </c>
      <c r="B13" s="98" t="s">
        <v>1280</v>
      </c>
      <c r="C13" s="99">
        <v>86954858</v>
      </c>
      <c r="D13" s="99">
        <v>74857844</v>
      </c>
      <c r="F13" s="101" t="s">
        <v>1324</v>
      </c>
      <c r="G13" s="100">
        <v>23788807</v>
      </c>
      <c r="H13" s="100">
        <v>381750252</v>
      </c>
      <c r="I13" s="100">
        <v>687007281</v>
      </c>
      <c r="J13" s="100">
        <v>249238706</v>
      </c>
      <c r="K13" s="100">
        <v>4508688828</v>
      </c>
      <c r="L13" s="100">
        <v>227351755</v>
      </c>
      <c r="M13" s="100">
        <v>24080383</v>
      </c>
      <c r="N13" s="100">
        <v>6101906012</v>
      </c>
    </row>
    <row r="14" spans="1:14" ht="16" x14ac:dyDescent="0.2">
      <c r="A14" s="98" t="s">
        <v>1315</v>
      </c>
      <c r="B14" s="98" t="s">
        <v>1283</v>
      </c>
      <c r="C14" s="99">
        <v>23325302</v>
      </c>
      <c r="D14" s="99">
        <v>48247360</v>
      </c>
      <c r="F14" s="101" t="s">
        <v>1325</v>
      </c>
      <c r="G14" s="100"/>
      <c r="H14" s="100">
        <v>750</v>
      </c>
      <c r="I14" s="100"/>
      <c r="J14" s="100">
        <v>61193</v>
      </c>
      <c r="K14" s="100">
        <v>1172314198</v>
      </c>
      <c r="L14" s="100"/>
      <c r="M14" s="100"/>
      <c r="N14" s="100">
        <v>1172376141</v>
      </c>
    </row>
    <row r="15" spans="1:14" ht="16" x14ac:dyDescent="0.2">
      <c r="A15" s="98" t="s">
        <v>1315</v>
      </c>
      <c r="B15" s="98" t="s">
        <v>1354</v>
      </c>
      <c r="C15" s="99">
        <v>1301249</v>
      </c>
      <c r="D15" s="99">
        <v>3006329</v>
      </c>
      <c r="F15" s="101" t="s">
        <v>1326</v>
      </c>
      <c r="G15" s="100"/>
      <c r="H15" s="100">
        <v>51737386</v>
      </c>
      <c r="I15" s="100"/>
      <c r="J15" s="100"/>
      <c r="K15" s="100"/>
      <c r="L15" s="100"/>
      <c r="M15" s="100"/>
      <c r="N15" s="100">
        <v>51737386</v>
      </c>
    </row>
    <row r="16" spans="1:14" ht="16" x14ac:dyDescent="0.2">
      <c r="A16" s="98" t="s">
        <v>1316</v>
      </c>
      <c r="B16" s="98" t="s">
        <v>1353</v>
      </c>
      <c r="C16" s="99">
        <v>185437607</v>
      </c>
      <c r="D16" s="99">
        <v>58008001</v>
      </c>
      <c r="F16" s="101" t="s">
        <v>1358</v>
      </c>
      <c r="G16" s="100">
        <v>184557000</v>
      </c>
      <c r="H16" s="100"/>
      <c r="I16" s="100">
        <v>137234000</v>
      </c>
      <c r="J16" s="100">
        <v>56729</v>
      </c>
      <c r="K16" s="100">
        <v>2361429000</v>
      </c>
      <c r="L16" s="100"/>
      <c r="M16" s="100">
        <v>33054000</v>
      </c>
      <c r="N16" s="100">
        <v>2716330729</v>
      </c>
    </row>
    <row r="17" spans="1:14" ht="16" x14ac:dyDescent="0.2">
      <c r="A17" s="98" t="s">
        <v>1316</v>
      </c>
      <c r="B17" s="98" t="s">
        <v>1281</v>
      </c>
      <c r="C17" s="99">
        <v>1900000</v>
      </c>
      <c r="D17" s="99">
        <v>592800</v>
      </c>
      <c r="F17" s="101" t="s">
        <v>1359</v>
      </c>
      <c r="G17" s="100"/>
      <c r="H17" s="100"/>
      <c r="I17" s="100"/>
      <c r="J17" s="100">
        <v>189172</v>
      </c>
      <c r="K17" s="100">
        <v>5932764000</v>
      </c>
      <c r="L17" s="100"/>
      <c r="M17" s="100"/>
      <c r="N17" s="100">
        <v>5932953172</v>
      </c>
    </row>
    <row r="18" spans="1:14" ht="16" x14ac:dyDescent="0.2">
      <c r="A18" s="98" t="s">
        <v>1316</v>
      </c>
      <c r="B18" s="98" t="s">
        <v>1282</v>
      </c>
      <c r="C18" s="99">
        <v>610685855</v>
      </c>
      <c r="D18" s="99">
        <v>172552370</v>
      </c>
      <c r="F18" s="101" t="s">
        <v>1330</v>
      </c>
      <c r="G18" s="100">
        <v>753882</v>
      </c>
      <c r="H18" s="100">
        <v>17065006</v>
      </c>
      <c r="I18" s="100">
        <v>14498444</v>
      </c>
      <c r="J18" s="100">
        <v>18394251</v>
      </c>
      <c r="K18" s="100">
        <v>274701561</v>
      </c>
      <c r="L18" s="100">
        <v>10797774</v>
      </c>
      <c r="M18" s="100">
        <v>3158689</v>
      </c>
      <c r="N18" s="100">
        <v>339369607</v>
      </c>
    </row>
    <row r="19" spans="1:14" ht="16" x14ac:dyDescent="0.2">
      <c r="A19" s="98" t="s">
        <v>1316</v>
      </c>
      <c r="B19" s="98" t="s">
        <v>1280</v>
      </c>
      <c r="C19" s="99">
        <v>265328390</v>
      </c>
      <c r="D19" s="99">
        <v>50835372</v>
      </c>
      <c r="F19" s="101" t="s">
        <v>1360</v>
      </c>
      <c r="G19" s="100">
        <v>6925338</v>
      </c>
      <c r="H19" s="100">
        <v>297275774</v>
      </c>
      <c r="I19" s="100">
        <v>42389122</v>
      </c>
      <c r="J19" s="100">
        <v>97570896</v>
      </c>
      <c r="K19" s="100">
        <v>2655013689</v>
      </c>
      <c r="L19" s="100">
        <v>422393214</v>
      </c>
      <c r="M19" s="100">
        <v>4319046</v>
      </c>
      <c r="N19" s="100">
        <v>3525887079</v>
      </c>
    </row>
    <row r="20" spans="1:14" ht="16" x14ac:dyDescent="0.2">
      <c r="A20" s="98" t="s">
        <v>1317</v>
      </c>
      <c r="B20" s="98" t="s">
        <v>1282</v>
      </c>
      <c r="C20" s="99">
        <v>60465</v>
      </c>
      <c r="D20" s="99">
        <v>209340</v>
      </c>
      <c r="F20" s="101" t="s">
        <v>1332</v>
      </c>
      <c r="G20" s="100"/>
      <c r="H20" s="100"/>
      <c r="I20" s="100"/>
      <c r="J20" s="100"/>
      <c r="K20" s="100">
        <v>1325728510</v>
      </c>
      <c r="L20" s="100">
        <v>56495230</v>
      </c>
      <c r="M20" s="100"/>
      <c r="N20" s="100">
        <v>1382223740</v>
      </c>
    </row>
    <row r="21" spans="1:14" ht="16" x14ac:dyDescent="0.2">
      <c r="A21" s="98" t="s">
        <v>1317</v>
      </c>
      <c r="B21" s="98" t="s">
        <v>1280</v>
      </c>
      <c r="C21" s="99">
        <v>1071747470</v>
      </c>
      <c r="D21" s="99">
        <v>70877440</v>
      </c>
      <c r="F21" s="101" t="s">
        <v>1333</v>
      </c>
      <c r="G21" s="100"/>
      <c r="H21" s="100"/>
      <c r="I21" s="100">
        <v>957</v>
      </c>
      <c r="J21" s="100">
        <v>497510</v>
      </c>
      <c r="K21" s="100">
        <v>148255140</v>
      </c>
      <c r="L21" s="100"/>
      <c r="M21" s="100"/>
      <c r="N21" s="100">
        <v>148753607</v>
      </c>
    </row>
    <row r="22" spans="1:14" ht="16" x14ac:dyDescent="0.2">
      <c r="A22" s="98" t="s">
        <v>1318</v>
      </c>
      <c r="B22" s="98" t="s">
        <v>1284</v>
      </c>
      <c r="C22" s="99">
        <v>1912378</v>
      </c>
      <c r="D22" s="99">
        <v>4151346</v>
      </c>
      <c r="F22" s="101" t="s">
        <v>1334</v>
      </c>
      <c r="G22" s="100"/>
      <c r="H22" s="100"/>
      <c r="I22" s="100"/>
      <c r="J22" s="100">
        <v>11006243</v>
      </c>
      <c r="K22" s="100">
        <v>697617100</v>
      </c>
      <c r="L22" s="100">
        <v>34424600</v>
      </c>
      <c r="M22" s="100"/>
      <c r="N22" s="100">
        <v>743047943</v>
      </c>
    </row>
    <row r="23" spans="1:14" ht="16" x14ac:dyDescent="0.2">
      <c r="A23" s="98" t="s">
        <v>1318</v>
      </c>
      <c r="B23" s="98" t="s">
        <v>1281</v>
      </c>
      <c r="C23" s="99">
        <v>32352696</v>
      </c>
      <c r="D23" s="99">
        <v>34305853</v>
      </c>
      <c r="F23" s="101" t="s">
        <v>1335</v>
      </c>
      <c r="G23" s="100"/>
      <c r="H23" s="100"/>
      <c r="I23" s="100"/>
      <c r="J23" s="100">
        <v>550</v>
      </c>
      <c r="K23" s="100"/>
      <c r="L23" s="100"/>
      <c r="M23" s="100"/>
      <c r="N23" s="100">
        <v>550</v>
      </c>
    </row>
    <row r="24" spans="1:14" ht="16" x14ac:dyDescent="0.2">
      <c r="A24" s="98" t="s">
        <v>1318</v>
      </c>
      <c r="B24" s="98" t="s">
        <v>1282</v>
      </c>
      <c r="C24" s="99">
        <v>73165</v>
      </c>
      <c r="D24" s="99">
        <v>6131627</v>
      </c>
      <c r="F24" s="101" t="s">
        <v>1336</v>
      </c>
      <c r="G24" s="100"/>
      <c r="H24" s="100"/>
      <c r="I24" s="100">
        <v>1821054030</v>
      </c>
      <c r="J24" s="100">
        <v>80446920</v>
      </c>
      <c r="K24" s="100">
        <v>1874499600</v>
      </c>
      <c r="L24" s="100">
        <v>33523500</v>
      </c>
      <c r="M24" s="100"/>
      <c r="N24" s="100">
        <v>3809524050</v>
      </c>
    </row>
    <row r="25" spans="1:14" ht="16" x14ac:dyDescent="0.2">
      <c r="A25" s="98" t="s">
        <v>1318</v>
      </c>
      <c r="B25" s="98" t="s">
        <v>1280</v>
      </c>
      <c r="C25" s="99">
        <v>7576330460</v>
      </c>
      <c r="D25" s="99">
        <v>1685566321</v>
      </c>
      <c r="F25" s="101" t="s">
        <v>1337</v>
      </c>
      <c r="G25" s="100"/>
      <c r="H25" s="100">
        <v>53000000</v>
      </c>
      <c r="I25" s="100">
        <v>2574012000</v>
      </c>
      <c r="J25" s="100">
        <v>1557343000</v>
      </c>
      <c r="K25" s="100"/>
      <c r="L25" s="100"/>
      <c r="M25" s="100"/>
      <c r="N25" s="100">
        <v>4184355000</v>
      </c>
    </row>
    <row r="26" spans="1:14" ht="16" x14ac:dyDescent="0.2">
      <c r="A26" s="98" t="s">
        <v>1318</v>
      </c>
      <c r="B26" s="98" t="s">
        <v>1283</v>
      </c>
      <c r="C26" s="99">
        <v>86263819</v>
      </c>
      <c r="D26" s="99">
        <v>148681876</v>
      </c>
      <c r="F26" s="101" t="s">
        <v>1338</v>
      </c>
      <c r="G26" s="100"/>
      <c r="H26" s="100">
        <v>3000000</v>
      </c>
      <c r="I26" s="100">
        <v>1049</v>
      </c>
      <c r="J26" s="100">
        <v>10509461</v>
      </c>
      <c r="K26" s="100"/>
      <c r="L26" s="100"/>
      <c r="M26" s="100"/>
      <c r="N26" s="100">
        <v>13510510</v>
      </c>
    </row>
    <row r="27" spans="1:14" ht="16" x14ac:dyDescent="0.2">
      <c r="A27" s="98" t="s">
        <v>1319</v>
      </c>
      <c r="B27" s="98" t="s">
        <v>1282</v>
      </c>
      <c r="C27" s="99">
        <v>29457</v>
      </c>
      <c r="D27" s="99">
        <v>91424</v>
      </c>
      <c r="F27" s="101" t="s">
        <v>1339</v>
      </c>
      <c r="G27" s="100">
        <v>2545391</v>
      </c>
      <c r="H27" s="100">
        <v>94902567</v>
      </c>
      <c r="I27" s="100">
        <v>284161269</v>
      </c>
      <c r="J27" s="100">
        <v>228798634</v>
      </c>
      <c r="K27" s="100">
        <v>1426941151</v>
      </c>
      <c r="L27" s="100">
        <v>502518685</v>
      </c>
      <c r="M27" s="100">
        <v>45558855</v>
      </c>
      <c r="N27" s="100">
        <v>2585426552</v>
      </c>
    </row>
    <row r="28" spans="1:14" ht="16" x14ac:dyDescent="0.2">
      <c r="A28" s="98" t="s">
        <v>1319</v>
      </c>
      <c r="B28" s="98" t="s">
        <v>1280</v>
      </c>
      <c r="C28" s="99">
        <v>3828697700</v>
      </c>
      <c r="D28" s="99">
        <v>5167613330</v>
      </c>
      <c r="F28" s="101" t="s">
        <v>1340</v>
      </c>
      <c r="G28" s="100"/>
      <c r="H28" s="100"/>
      <c r="I28" s="100"/>
      <c r="J28" s="100">
        <v>323202</v>
      </c>
      <c r="K28" s="100">
        <v>542390399</v>
      </c>
      <c r="L28" s="100">
        <v>505</v>
      </c>
      <c r="M28" s="100"/>
      <c r="N28" s="100">
        <v>542714106</v>
      </c>
    </row>
    <row r="29" spans="1:14" ht="16" x14ac:dyDescent="0.2">
      <c r="A29" s="98" t="s">
        <v>1355</v>
      </c>
      <c r="B29" s="98" t="s">
        <v>1282</v>
      </c>
      <c r="C29" s="99">
        <v>231073</v>
      </c>
      <c r="D29" s="99">
        <v>104934</v>
      </c>
      <c r="F29" s="101" t="s">
        <v>1341</v>
      </c>
      <c r="G29" s="100"/>
      <c r="H29" s="100"/>
      <c r="I29" s="100"/>
      <c r="J29" s="100">
        <v>4900</v>
      </c>
      <c r="K29" s="100"/>
      <c r="L29" s="100"/>
      <c r="M29" s="100"/>
      <c r="N29" s="100">
        <v>4900</v>
      </c>
    </row>
    <row r="30" spans="1:14" ht="16" x14ac:dyDescent="0.2">
      <c r="A30" s="98" t="s">
        <v>1355</v>
      </c>
      <c r="B30" s="98" t="s">
        <v>1280</v>
      </c>
      <c r="C30" s="99">
        <v>32068928</v>
      </c>
      <c r="D30" s="99">
        <v>17402716</v>
      </c>
      <c r="F30" s="101" t="s">
        <v>1342</v>
      </c>
      <c r="G30" s="100"/>
      <c r="H30" s="100"/>
      <c r="I30" s="100"/>
      <c r="J30" s="100">
        <v>16390170</v>
      </c>
      <c r="K30" s="100"/>
      <c r="L30" s="100">
        <v>1782</v>
      </c>
      <c r="M30" s="100"/>
      <c r="N30" s="100">
        <v>16391952</v>
      </c>
    </row>
    <row r="31" spans="1:14" ht="16" x14ac:dyDescent="0.2">
      <c r="A31" s="98" t="s">
        <v>1355</v>
      </c>
      <c r="B31" s="98" t="s">
        <v>1283</v>
      </c>
      <c r="C31" s="99">
        <v>9598240</v>
      </c>
      <c r="D31" s="99">
        <v>3304853</v>
      </c>
      <c r="F31" s="101" t="s">
        <v>1343</v>
      </c>
      <c r="G31" s="100"/>
      <c r="H31" s="100">
        <v>50912428</v>
      </c>
      <c r="I31" s="100">
        <v>1389</v>
      </c>
      <c r="J31" s="100">
        <v>22977076</v>
      </c>
      <c r="K31" s="100"/>
      <c r="L31" s="100"/>
      <c r="M31" s="100"/>
      <c r="N31" s="100">
        <v>73890893</v>
      </c>
    </row>
    <row r="32" spans="1:14" ht="16" x14ac:dyDescent="0.2">
      <c r="A32" s="98" t="s">
        <v>1356</v>
      </c>
      <c r="B32" s="98" t="s">
        <v>1282</v>
      </c>
      <c r="C32" s="99">
        <v>1</v>
      </c>
      <c r="D32" s="99">
        <v>229</v>
      </c>
      <c r="F32" s="101" t="s">
        <v>1344</v>
      </c>
      <c r="G32" s="100">
        <v>36910735</v>
      </c>
      <c r="H32" s="100">
        <v>500422025</v>
      </c>
      <c r="I32" s="100">
        <v>607721428</v>
      </c>
      <c r="J32" s="100">
        <v>946352741</v>
      </c>
      <c r="K32" s="100">
        <v>2046334315</v>
      </c>
      <c r="L32" s="100">
        <v>1076494219</v>
      </c>
      <c r="M32" s="100">
        <v>49299659</v>
      </c>
      <c r="N32" s="100">
        <v>5263535122</v>
      </c>
    </row>
    <row r="33" spans="1:14" ht="16" x14ac:dyDescent="0.2">
      <c r="A33" s="98" t="s">
        <v>1356</v>
      </c>
      <c r="B33" s="98" t="s">
        <v>1280</v>
      </c>
      <c r="C33" s="99">
        <v>11506420</v>
      </c>
      <c r="D33" s="99">
        <v>9136150</v>
      </c>
      <c r="F33" s="101" t="s">
        <v>1345</v>
      </c>
      <c r="G33" s="100">
        <v>134292319</v>
      </c>
      <c r="H33" s="100">
        <v>373945501</v>
      </c>
      <c r="I33" s="100">
        <v>460461836</v>
      </c>
      <c r="J33" s="100">
        <v>536710454</v>
      </c>
      <c r="K33" s="100">
        <v>426109259</v>
      </c>
      <c r="L33" s="100">
        <v>200489275</v>
      </c>
      <c r="M33" s="100">
        <v>98469370</v>
      </c>
      <c r="N33" s="100">
        <v>2230478014</v>
      </c>
    </row>
    <row r="34" spans="1:14" ht="16" x14ac:dyDescent="0.2">
      <c r="A34" s="98" t="s">
        <v>1356</v>
      </c>
      <c r="B34" s="98" t="s">
        <v>1283</v>
      </c>
      <c r="C34" s="99">
        <v>10630100</v>
      </c>
      <c r="D34" s="99">
        <v>12376365</v>
      </c>
      <c r="F34" s="101" t="s">
        <v>1346</v>
      </c>
      <c r="G34" s="100">
        <v>19666064</v>
      </c>
      <c r="H34" s="100">
        <v>3865077</v>
      </c>
      <c r="I34" s="100">
        <v>14837</v>
      </c>
      <c r="J34" s="100">
        <v>61865860</v>
      </c>
      <c r="K34" s="100">
        <v>7519342</v>
      </c>
      <c r="L34" s="100">
        <v>0</v>
      </c>
      <c r="M34" s="100"/>
      <c r="N34" s="100">
        <v>92931180</v>
      </c>
    </row>
    <row r="35" spans="1:14" ht="16" x14ac:dyDescent="0.2">
      <c r="A35" s="98" t="s">
        <v>1357</v>
      </c>
      <c r="B35" s="98" t="s">
        <v>1284</v>
      </c>
      <c r="C35" s="99">
        <v>201600</v>
      </c>
      <c r="D35" s="99">
        <v>66000</v>
      </c>
      <c r="F35" s="101" t="s">
        <v>1347</v>
      </c>
      <c r="G35" s="100">
        <v>132334671</v>
      </c>
      <c r="H35" s="100">
        <v>156775030</v>
      </c>
      <c r="I35" s="100">
        <v>103547865</v>
      </c>
      <c r="J35" s="100">
        <v>414029592</v>
      </c>
      <c r="K35" s="100">
        <v>99736506</v>
      </c>
      <c r="L35" s="100">
        <v>296465024</v>
      </c>
      <c r="M35" s="100"/>
      <c r="N35" s="100">
        <v>1202888688</v>
      </c>
    </row>
    <row r="36" spans="1:14" ht="16" x14ac:dyDescent="0.2">
      <c r="A36" s="98" t="s">
        <v>1357</v>
      </c>
      <c r="B36" s="98" t="s">
        <v>1281</v>
      </c>
      <c r="C36" s="99">
        <v>2985000</v>
      </c>
      <c r="D36" s="99">
        <v>545000</v>
      </c>
      <c r="F36" s="101" t="s">
        <v>1361</v>
      </c>
      <c r="G36" s="100">
        <v>22679525</v>
      </c>
      <c r="H36" s="100">
        <v>59712301</v>
      </c>
      <c r="I36" s="100">
        <v>1006477170</v>
      </c>
      <c r="J36" s="100">
        <v>169814698</v>
      </c>
      <c r="K36" s="100">
        <v>995979319</v>
      </c>
      <c r="L36" s="100">
        <v>528654824</v>
      </c>
      <c r="M36" s="100">
        <v>4712926</v>
      </c>
      <c r="N36" s="100">
        <v>2788030763</v>
      </c>
    </row>
    <row r="37" spans="1:14" ht="16" x14ac:dyDescent="0.2">
      <c r="A37" s="98" t="s">
        <v>1357</v>
      </c>
      <c r="B37" s="98" t="s">
        <v>1282</v>
      </c>
      <c r="C37" s="99">
        <v>32960300</v>
      </c>
      <c r="D37" s="99">
        <v>38432649</v>
      </c>
      <c r="F37" s="101" t="s">
        <v>1349</v>
      </c>
      <c r="G37" s="100"/>
      <c r="H37" s="100"/>
      <c r="I37" s="100">
        <v>1338</v>
      </c>
      <c r="J37" s="100">
        <v>210768114</v>
      </c>
      <c r="K37" s="100">
        <v>1755748420</v>
      </c>
      <c r="L37" s="100">
        <v>187974670</v>
      </c>
      <c r="M37" s="100"/>
      <c r="N37" s="100">
        <v>2154492542</v>
      </c>
    </row>
    <row r="38" spans="1:14" ht="16" x14ac:dyDescent="0.2">
      <c r="A38" s="98" t="s">
        <v>1357</v>
      </c>
      <c r="B38" s="98" t="s">
        <v>1280</v>
      </c>
      <c r="C38" s="99">
        <v>14920000</v>
      </c>
      <c r="D38" s="99">
        <v>5726658</v>
      </c>
      <c r="F38" s="101" t="s">
        <v>1314</v>
      </c>
      <c r="G38" s="100">
        <v>750252459</v>
      </c>
      <c r="H38" s="100">
        <v>2098850184</v>
      </c>
      <c r="I38" s="100">
        <v>7935265217</v>
      </c>
      <c r="J38" s="100">
        <v>5458178879</v>
      </c>
      <c r="K38" s="100">
        <v>42344458268</v>
      </c>
      <c r="L38" s="100">
        <v>3927678144</v>
      </c>
      <c r="M38" s="100">
        <v>263974177</v>
      </c>
      <c r="N38" s="100">
        <v>62778657328</v>
      </c>
    </row>
    <row r="39" spans="1:14" ht="16" x14ac:dyDescent="0.2">
      <c r="A39" s="98" t="s">
        <v>1322</v>
      </c>
      <c r="B39" s="98" t="s">
        <v>1353</v>
      </c>
      <c r="C39" s="99">
        <v>24999</v>
      </c>
      <c r="D39" s="99">
        <v>133229</v>
      </c>
    </row>
    <row r="40" spans="1:14" ht="16" x14ac:dyDescent="0.2">
      <c r="A40" s="98" t="s">
        <v>1322</v>
      </c>
      <c r="B40" s="98" t="s">
        <v>1284</v>
      </c>
      <c r="C40" s="99">
        <v>424232</v>
      </c>
      <c r="D40" s="99">
        <v>984765</v>
      </c>
    </row>
    <row r="41" spans="1:14" ht="16" x14ac:dyDescent="0.2">
      <c r="A41" s="98" t="s">
        <v>1322</v>
      </c>
      <c r="B41" s="98" t="s">
        <v>1281</v>
      </c>
      <c r="C41" s="99">
        <v>39855594</v>
      </c>
      <c r="D41" s="99">
        <v>52791035</v>
      </c>
    </row>
    <row r="42" spans="1:14" ht="16" x14ac:dyDescent="0.2">
      <c r="A42" s="98" t="s">
        <v>1322</v>
      </c>
      <c r="B42" s="98" t="s">
        <v>1282</v>
      </c>
      <c r="C42" s="99">
        <v>22029421</v>
      </c>
      <c r="D42" s="99">
        <v>39097763</v>
      </c>
    </row>
    <row r="43" spans="1:14" ht="16" x14ac:dyDescent="0.2">
      <c r="A43" s="98" t="s">
        <v>1322</v>
      </c>
      <c r="B43" s="98" t="s">
        <v>1280</v>
      </c>
      <c r="C43" s="99">
        <v>134908230</v>
      </c>
      <c r="D43" s="99">
        <v>150202734</v>
      </c>
    </row>
    <row r="44" spans="1:14" ht="16" x14ac:dyDescent="0.2">
      <c r="A44" s="98" t="s">
        <v>1322</v>
      </c>
      <c r="B44" s="98" t="s">
        <v>1283</v>
      </c>
      <c r="C44" s="99">
        <v>196661760</v>
      </c>
      <c r="D44" s="99">
        <v>334949558</v>
      </c>
    </row>
    <row r="45" spans="1:14" ht="16" x14ac:dyDescent="0.2">
      <c r="A45" s="98" t="s">
        <v>1324</v>
      </c>
      <c r="B45" s="98" t="s">
        <v>1353</v>
      </c>
      <c r="C45" s="99">
        <v>23788807</v>
      </c>
      <c r="D45" s="99">
        <v>19639494</v>
      </c>
    </row>
    <row r="46" spans="1:14" ht="16" x14ac:dyDescent="0.2">
      <c r="A46" s="98" t="s">
        <v>1324</v>
      </c>
      <c r="B46" s="98" t="s">
        <v>1284</v>
      </c>
      <c r="C46" s="99">
        <v>381750252</v>
      </c>
      <c r="D46" s="99">
        <v>218618084</v>
      </c>
    </row>
    <row r="47" spans="1:14" ht="16" x14ac:dyDescent="0.2">
      <c r="A47" s="98" t="s">
        <v>1324</v>
      </c>
      <c r="B47" s="98" t="s">
        <v>1281</v>
      </c>
      <c r="C47" s="99">
        <v>687007281</v>
      </c>
      <c r="D47" s="99">
        <v>1021069308</v>
      </c>
    </row>
    <row r="48" spans="1:14" ht="16" x14ac:dyDescent="0.2">
      <c r="A48" s="98" t="s">
        <v>1324</v>
      </c>
      <c r="B48" s="98" t="s">
        <v>1282</v>
      </c>
      <c r="C48" s="99">
        <v>249238706</v>
      </c>
      <c r="D48" s="99">
        <v>143190180</v>
      </c>
    </row>
    <row r="49" spans="1:4" ht="16" x14ac:dyDescent="0.2">
      <c r="A49" s="98" t="s">
        <v>1324</v>
      </c>
      <c r="B49" s="98" t="s">
        <v>1280</v>
      </c>
      <c r="C49" s="99">
        <v>4508688828</v>
      </c>
      <c r="D49" s="99">
        <v>1812127989</v>
      </c>
    </row>
    <row r="50" spans="1:4" ht="16" x14ac:dyDescent="0.2">
      <c r="A50" s="98" t="s">
        <v>1324</v>
      </c>
      <c r="B50" s="98" t="s">
        <v>1283</v>
      </c>
      <c r="C50" s="99">
        <v>227351755</v>
      </c>
      <c r="D50" s="99">
        <v>485850317</v>
      </c>
    </row>
    <row r="51" spans="1:4" ht="16" x14ac:dyDescent="0.2">
      <c r="A51" s="98" t="s">
        <v>1324</v>
      </c>
      <c r="B51" s="98" t="s">
        <v>1354</v>
      </c>
      <c r="C51" s="99">
        <v>24080383</v>
      </c>
      <c r="D51" s="99">
        <v>31190196</v>
      </c>
    </row>
    <row r="52" spans="1:4" ht="16" x14ac:dyDescent="0.2">
      <c r="A52" s="98" t="s">
        <v>1325</v>
      </c>
      <c r="B52" s="98" t="s">
        <v>1284</v>
      </c>
      <c r="C52" s="99">
        <v>750</v>
      </c>
      <c r="D52" s="99">
        <v>748</v>
      </c>
    </row>
    <row r="53" spans="1:4" ht="16" x14ac:dyDescent="0.2">
      <c r="A53" s="98" t="s">
        <v>1325</v>
      </c>
      <c r="B53" s="98" t="s">
        <v>1282</v>
      </c>
      <c r="C53" s="99">
        <v>61193</v>
      </c>
      <c r="D53" s="99">
        <v>275110</v>
      </c>
    </row>
    <row r="54" spans="1:4" ht="16" x14ac:dyDescent="0.2">
      <c r="A54" s="98" t="s">
        <v>1325</v>
      </c>
      <c r="B54" s="98" t="s">
        <v>1280</v>
      </c>
      <c r="C54" s="99">
        <v>1172314198</v>
      </c>
      <c r="D54" s="99">
        <v>69109543</v>
      </c>
    </row>
    <row r="55" spans="1:4" ht="16" x14ac:dyDescent="0.2">
      <c r="A55" s="98" t="s">
        <v>1326</v>
      </c>
      <c r="B55" s="98" t="s">
        <v>1284</v>
      </c>
      <c r="C55" s="99">
        <v>51737386</v>
      </c>
      <c r="D55" s="99">
        <v>11870850</v>
      </c>
    </row>
    <row r="56" spans="1:4" ht="16" x14ac:dyDescent="0.2">
      <c r="A56" s="98" t="s">
        <v>1358</v>
      </c>
      <c r="B56" s="98" t="s">
        <v>1353</v>
      </c>
      <c r="C56" s="99">
        <v>184557000</v>
      </c>
      <c r="D56" s="99">
        <v>14528370</v>
      </c>
    </row>
    <row r="57" spans="1:4" ht="16" x14ac:dyDescent="0.2">
      <c r="A57" s="98" t="s">
        <v>1358</v>
      </c>
      <c r="B57" s="98" t="s">
        <v>1281</v>
      </c>
      <c r="C57" s="99">
        <v>137234000</v>
      </c>
      <c r="D57" s="99">
        <v>13772285</v>
      </c>
    </row>
    <row r="58" spans="1:4" ht="16" x14ac:dyDescent="0.2">
      <c r="A58" s="98" t="s">
        <v>1358</v>
      </c>
      <c r="B58" s="98" t="s">
        <v>1282</v>
      </c>
      <c r="C58" s="99">
        <v>56729</v>
      </c>
      <c r="D58" s="99">
        <v>126576</v>
      </c>
    </row>
    <row r="59" spans="1:4" ht="16" x14ac:dyDescent="0.2">
      <c r="A59" s="98" t="s">
        <v>1358</v>
      </c>
      <c r="B59" s="98" t="s">
        <v>1280</v>
      </c>
      <c r="C59" s="99">
        <v>2361429000</v>
      </c>
      <c r="D59" s="99">
        <v>212865478</v>
      </c>
    </row>
    <row r="60" spans="1:4" ht="16" x14ac:dyDescent="0.2">
      <c r="A60" s="98" t="s">
        <v>1358</v>
      </c>
      <c r="B60" s="98" t="s">
        <v>1354</v>
      </c>
      <c r="C60" s="99">
        <v>33054000</v>
      </c>
      <c r="D60" s="99">
        <v>3437953</v>
      </c>
    </row>
    <row r="61" spans="1:4" ht="16" x14ac:dyDescent="0.2">
      <c r="A61" s="98" t="s">
        <v>1359</v>
      </c>
      <c r="B61" s="98" t="s">
        <v>1282</v>
      </c>
      <c r="C61" s="99">
        <v>189172</v>
      </c>
      <c r="D61" s="99">
        <v>528487</v>
      </c>
    </row>
    <row r="62" spans="1:4" ht="16" x14ac:dyDescent="0.2">
      <c r="A62" s="98" t="s">
        <v>1359</v>
      </c>
      <c r="B62" s="98" t="s">
        <v>1280</v>
      </c>
      <c r="C62" s="99">
        <v>5932764000</v>
      </c>
      <c r="D62" s="99">
        <v>582711252</v>
      </c>
    </row>
    <row r="63" spans="1:4" ht="16" x14ac:dyDescent="0.2">
      <c r="A63" s="98" t="s">
        <v>1330</v>
      </c>
      <c r="B63" s="98" t="s">
        <v>1353</v>
      </c>
      <c r="C63" s="99">
        <v>753882</v>
      </c>
      <c r="D63" s="99">
        <v>435162</v>
      </c>
    </row>
    <row r="64" spans="1:4" ht="16" x14ac:dyDescent="0.2">
      <c r="A64" s="98" t="s">
        <v>1330</v>
      </c>
      <c r="B64" s="98" t="s">
        <v>1284</v>
      </c>
      <c r="C64" s="99">
        <v>17065006</v>
      </c>
      <c r="D64" s="99">
        <v>15538399</v>
      </c>
    </row>
    <row r="65" spans="1:4" ht="16" x14ac:dyDescent="0.2">
      <c r="A65" s="98" t="s">
        <v>1330</v>
      </c>
      <c r="B65" s="98" t="s">
        <v>1281</v>
      </c>
      <c r="C65" s="99">
        <v>14498444</v>
      </c>
      <c r="D65" s="99">
        <v>37235968</v>
      </c>
    </row>
    <row r="66" spans="1:4" ht="16" x14ac:dyDescent="0.2">
      <c r="A66" s="98" t="s">
        <v>1330</v>
      </c>
      <c r="B66" s="98" t="s">
        <v>1282</v>
      </c>
      <c r="C66" s="99">
        <v>18394251</v>
      </c>
      <c r="D66" s="99">
        <v>17302562</v>
      </c>
    </row>
    <row r="67" spans="1:4" ht="16" x14ac:dyDescent="0.2">
      <c r="A67" s="98" t="s">
        <v>1330</v>
      </c>
      <c r="B67" s="98" t="s">
        <v>1280</v>
      </c>
      <c r="C67" s="99">
        <v>274701561</v>
      </c>
      <c r="D67" s="99">
        <v>694894731</v>
      </c>
    </row>
    <row r="68" spans="1:4" ht="16" x14ac:dyDescent="0.2">
      <c r="A68" s="98" t="s">
        <v>1330</v>
      </c>
      <c r="B68" s="98" t="s">
        <v>1283</v>
      </c>
      <c r="C68" s="99">
        <v>10797774</v>
      </c>
      <c r="D68" s="99">
        <v>49372345</v>
      </c>
    </row>
    <row r="69" spans="1:4" ht="16" x14ac:dyDescent="0.2">
      <c r="A69" s="98" t="s">
        <v>1330</v>
      </c>
      <c r="B69" s="98" t="s">
        <v>1354</v>
      </c>
      <c r="C69" s="99">
        <v>3158689</v>
      </c>
      <c r="D69" s="99">
        <v>5101083</v>
      </c>
    </row>
    <row r="70" spans="1:4" ht="16" x14ac:dyDescent="0.2">
      <c r="A70" s="98" t="s">
        <v>1360</v>
      </c>
      <c r="B70" s="98" t="s">
        <v>1353</v>
      </c>
      <c r="C70" s="99">
        <v>6925338</v>
      </c>
      <c r="D70" s="99">
        <v>5851775</v>
      </c>
    </row>
    <row r="71" spans="1:4" ht="16" x14ac:dyDescent="0.2">
      <c r="A71" s="98" t="s">
        <v>1360</v>
      </c>
      <c r="B71" s="98" t="s">
        <v>1284</v>
      </c>
      <c r="C71" s="99">
        <v>297275774</v>
      </c>
      <c r="D71" s="99">
        <v>250368688</v>
      </c>
    </row>
    <row r="72" spans="1:4" ht="16" x14ac:dyDescent="0.2">
      <c r="A72" s="98" t="s">
        <v>1360</v>
      </c>
      <c r="B72" s="98" t="s">
        <v>1281</v>
      </c>
      <c r="C72" s="99">
        <v>42389122</v>
      </c>
      <c r="D72" s="99">
        <v>70319821</v>
      </c>
    </row>
    <row r="73" spans="1:4" ht="16" x14ac:dyDescent="0.2">
      <c r="A73" s="98" t="s">
        <v>1360</v>
      </c>
      <c r="B73" s="98" t="s">
        <v>1282</v>
      </c>
      <c r="C73" s="99">
        <v>97570896</v>
      </c>
      <c r="D73" s="99">
        <v>79729634</v>
      </c>
    </row>
    <row r="74" spans="1:4" ht="16" x14ac:dyDescent="0.2">
      <c r="A74" s="98" t="s">
        <v>1360</v>
      </c>
      <c r="B74" s="98" t="s">
        <v>1280</v>
      </c>
      <c r="C74" s="99">
        <v>2655013689</v>
      </c>
      <c r="D74" s="99">
        <v>2088975880</v>
      </c>
    </row>
    <row r="75" spans="1:4" ht="16" x14ac:dyDescent="0.2">
      <c r="A75" s="98" t="s">
        <v>1360</v>
      </c>
      <c r="B75" s="98" t="s">
        <v>1283</v>
      </c>
      <c r="C75" s="99">
        <v>422393214</v>
      </c>
      <c r="D75" s="99">
        <v>182620385</v>
      </c>
    </row>
    <row r="76" spans="1:4" ht="16" x14ac:dyDescent="0.2">
      <c r="A76" s="98" t="s">
        <v>1360</v>
      </c>
      <c r="B76" s="98" t="s">
        <v>1354</v>
      </c>
      <c r="C76" s="99">
        <v>4319046</v>
      </c>
      <c r="D76" s="99">
        <v>2910942</v>
      </c>
    </row>
    <row r="77" spans="1:4" ht="16" x14ac:dyDescent="0.2">
      <c r="A77" s="98" t="s">
        <v>1332</v>
      </c>
      <c r="B77" s="98" t="s">
        <v>1280</v>
      </c>
      <c r="C77" s="99">
        <v>1325728510</v>
      </c>
      <c r="D77" s="99">
        <v>2053710704</v>
      </c>
    </row>
    <row r="78" spans="1:4" ht="16" x14ac:dyDescent="0.2">
      <c r="A78" s="98" t="s">
        <v>1332</v>
      </c>
      <c r="B78" s="98" t="s">
        <v>1283</v>
      </c>
      <c r="C78" s="99">
        <v>56495230</v>
      </c>
      <c r="D78" s="99">
        <v>87005062</v>
      </c>
    </row>
    <row r="79" spans="1:4" ht="16" x14ac:dyDescent="0.2">
      <c r="A79" s="98" t="s">
        <v>1333</v>
      </c>
      <c r="B79" s="98" t="s">
        <v>1281</v>
      </c>
      <c r="C79" s="99">
        <v>957</v>
      </c>
      <c r="D79" s="99">
        <v>8259</v>
      </c>
    </row>
    <row r="80" spans="1:4" ht="16" x14ac:dyDescent="0.2">
      <c r="A80" s="98" t="s">
        <v>1333</v>
      </c>
      <c r="B80" s="98" t="s">
        <v>1282</v>
      </c>
      <c r="C80" s="99">
        <v>497510</v>
      </c>
      <c r="D80" s="99">
        <v>675023</v>
      </c>
    </row>
    <row r="81" spans="1:4" ht="16" x14ac:dyDescent="0.2">
      <c r="A81" s="98" t="s">
        <v>1333</v>
      </c>
      <c r="B81" s="98" t="s">
        <v>1280</v>
      </c>
      <c r="C81" s="99">
        <v>148255140</v>
      </c>
      <c r="D81" s="99">
        <v>221841073</v>
      </c>
    </row>
    <row r="82" spans="1:4" ht="16" x14ac:dyDescent="0.2">
      <c r="A82" s="98" t="s">
        <v>1334</v>
      </c>
      <c r="B82" s="98" t="s">
        <v>1282</v>
      </c>
      <c r="C82" s="99">
        <v>11006243</v>
      </c>
      <c r="D82" s="99">
        <v>14164112</v>
      </c>
    </row>
    <row r="83" spans="1:4" ht="16" x14ac:dyDescent="0.2">
      <c r="A83" s="98" t="s">
        <v>1334</v>
      </c>
      <c r="B83" s="98" t="s">
        <v>1280</v>
      </c>
      <c r="C83" s="99">
        <v>697617100</v>
      </c>
      <c r="D83" s="99">
        <v>1001928635</v>
      </c>
    </row>
    <row r="84" spans="1:4" ht="16" x14ac:dyDescent="0.2">
      <c r="A84" s="98" t="s">
        <v>1334</v>
      </c>
      <c r="B84" s="98" t="s">
        <v>1283</v>
      </c>
      <c r="C84" s="99">
        <v>34424600</v>
      </c>
      <c r="D84" s="99">
        <v>48182121</v>
      </c>
    </row>
    <row r="85" spans="1:4" ht="16" x14ac:dyDescent="0.2">
      <c r="A85" s="98" t="s">
        <v>1335</v>
      </c>
      <c r="B85" s="98" t="s">
        <v>1282</v>
      </c>
      <c r="C85" s="99">
        <v>550</v>
      </c>
      <c r="D85" s="99">
        <v>642</v>
      </c>
    </row>
    <row r="86" spans="1:4" ht="16" x14ac:dyDescent="0.2">
      <c r="A86" s="98" t="s">
        <v>1336</v>
      </c>
      <c r="B86" s="98" t="s">
        <v>1281</v>
      </c>
      <c r="C86" s="99">
        <v>1821054030</v>
      </c>
      <c r="D86" s="99">
        <v>31013976</v>
      </c>
    </row>
    <row r="87" spans="1:4" ht="16" x14ac:dyDescent="0.2">
      <c r="A87" s="98" t="s">
        <v>1336</v>
      </c>
      <c r="B87" s="98" t="s">
        <v>1282</v>
      </c>
      <c r="C87" s="99">
        <v>80446920</v>
      </c>
      <c r="D87" s="99">
        <v>14503831</v>
      </c>
    </row>
    <row r="88" spans="1:4" ht="16" x14ac:dyDescent="0.2">
      <c r="A88" s="98" t="s">
        <v>1336</v>
      </c>
      <c r="B88" s="98" t="s">
        <v>1280</v>
      </c>
      <c r="C88" s="99">
        <v>1874499600</v>
      </c>
      <c r="D88" s="99">
        <v>2480962623</v>
      </c>
    </row>
    <row r="89" spans="1:4" ht="16" x14ac:dyDescent="0.2">
      <c r="A89" s="98" t="s">
        <v>1336</v>
      </c>
      <c r="B89" s="98" t="s">
        <v>1283</v>
      </c>
      <c r="C89" s="99">
        <v>33523500</v>
      </c>
      <c r="D89" s="99">
        <v>46414174</v>
      </c>
    </row>
    <row r="90" spans="1:4" ht="16" x14ac:dyDescent="0.2">
      <c r="A90" s="98" t="s">
        <v>1337</v>
      </c>
      <c r="B90" s="98" t="s">
        <v>1284</v>
      </c>
      <c r="C90" s="99">
        <v>53000000</v>
      </c>
      <c r="D90" s="99">
        <v>2099358</v>
      </c>
    </row>
    <row r="91" spans="1:4" ht="16" x14ac:dyDescent="0.2">
      <c r="A91" s="98" t="s">
        <v>1337</v>
      </c>
      <c r="B91" s="98" t="s">
        <v>1281</v>
      </c>
      <c r="C91" s="99">
        <v>2574012000</v>
      </c>
      <c r="D91" s="99">
        <v>50538840</v>
      </c>
    </row>
    <row r="92" spans="1:4" ht="16" x14ac:dyDescent="0.2">
      <c r="A92" s="98" t="s">
        <v>1337</v>
      </c>
      <c r="B92" s="98" t="s">
        <v>1282</v>
      </c>
      <c r="C92" s="99">
        <v>1557343000</v>
      </c>
      <c r="D92" s="99">
        <v>33817815</v>
      </c>
    </row>
    <row r="93" spans="1:4" ht="16" x14ac:dyDescent="0.2">
      <c r="A93" s="98" t="s">
        <v>1338</v>
      </c>
      <c r="B93" s="98" t="s">
        <v>1284</v>
      </c>
      <c r="C93" s="99">
        <v>3000000</v>
      </c>
      <c r="D93" s="99">
        <v>1439850</v>
      </c>
    </row>
    <row r="94" spans="1:4" ht="16" x14ac:dyDescent="0.2">
      <c r="A94" s="98" t="s">
        <v>1338</v>
      </c>
      <c r="B94" s="98" t="s">
        <v>1281</v>
      </c>
      <c r="C94" s="99">
        <v>1049</v>
      </c>
      <c r="D94" s="99">
        <v>6857</v>
      </c>
    </row>
    <row r="95" spans="1:4" ht="16" x14ac:dyDescent="0.2">
      <c r="A95" s="98" t="s">
        <v>1338</v>
      </c>
      <c r="B95" s="98" t="s">
        <v>1282</v>
      </c>
      <c r="C95" s="99">
        <v>10509461</v>
      </c>
      <c r="D95" s="99">
        <v>5337252</v>
      </c>
    </row>
    <row r="96" spans="1:4" ht="16" x14ac:dyDescent="0.2">
      <c r="A96" s="98" t="s">
        <v>1339</v>
      </c>
      <c r="B96" s="98" t="s">
        <v>1353</v>
      </c>
      <c r="C96" s="99">
        <v>2545391</v>
      </c>
      <c r="D96" s="99">
        <v>7676486</v>
      </c>
    </row>
    <row r="97" spans="1:4" ht="16" x14ac:dyDescent="0.2">
      <c r="A97" s="98" t="s">
        <v>1339</v>
      </c>
      <c r="B97" s="98" t="s">
        <v>1284</v>
      </c>
      <c r="C97" s="99">
        <v>94902567</v>
      </c>
      <c r="D97" s="99">
        <v>337967447</v>
      </c>
    </row>
    <row r="98" spans="1:4" ht="16" x14ac:dyDescent="0.2">
      <c r="A98" s="98" t="s">
        <v>1339</v>
      </c>
      <c r="B98" s="98" t="s">
        <v>1281</v>
      </c>
      <c r="C98" s="99">
        <v>284161269</v>
      </c>
      <c r="D98" s="99">
        <v>1813493518</v>
      </c>
    </row>
    <row r="99" spans="1:4" ht="16" x14ac:dyDescent="0.2">
      <c r="A99" s="98" t="s">
        <v>1339</v>
      </c>
      <c r="B99" s="98" t="s">
        <v>1282</v>
      </c>
      <c r="C99" s="99">
        <v>228798634</v>
      </c>
      <c r="D99" s="99">
        <v>305345966</v>
      </c>
    </row>
    <row r="100" spans="1:4" ht="16" x14ac:dyDescent="0.2">
      <c r="A100" s="98" t="s">
        <v>1339</v>
      </c>
      <c r="B100" s="98" t="s">
        <v>1280</v>
      </c>
      <c r="C100" s="99">
        <v>1426941151</v>
      </c>
      <c r="D100" s="99">
        <v>6314321852</v>
      </c>
    </row>
    <row r="101" spans="1:4" ht="16" x14ac:dyDescent="0.2">
      <c r="A101" s="98" t="s">
        <v>1339</v>
      </c>
      <c r="B101" s="98" t="s">
        <v>1283</v>
      </c>
      <c r="C101" s="99">
        <v>502518685</v>
      </c>
      <c r="D101" s="99">
        <v>1811550248</v>
      </c>
    </row>
    <row r="102" spans="1:4" ht="16" x14ac:dyDescent="0.2">
      <c r="A102" s="98" t="s">
        <v>1339</v>
      </c>
      <c r="B102" s="98" t="s">
        <v>1354</v>
      </c>
      <c r="C102" s="99">
        <v>45558855</v>
      </c>
      <c r="D102" s="99">
        <v>43379723</v>
      </c>
    </row>
    <row r="103" spans="1:4" ht="16" x14ac:dyDescent="0.2">
      <c r="A103" s="98" t="s">
        <v>1340</v>
      </c>
      <c r="B103" s="98" t="s">
        <v>1282</v>
      </c>
      <c r="C103" s="99">
        <v>323202</v>
      </c>
      <c r="D103" s="99">
        <v>575144</v>
      </c>
    </row>
    <row r="104" spans="1:4" ht="16" x14ac:dyDescent="0.2">
      <c r="A104" s="98" t="s">
        <v>1340</v>
      </c>
      <c r="B104" s="98" t="s">
        <v>1280</v>
      </c>
      <c r="C104" s="99">
        <v>542390399</v>
      </c>
      <c r="D104" s="99">
        <v>48810946</v>
      </c>
    </row>
    <row r="105" spans="1:4" ht="16" x14ac:dyDescent="0.2">
      <c r="A105" s="98" t="s">
        <v>1340</v>
      </c>
      <c r="B105" s="98" t="s">
        <v>1283</v>
      </c>
      <c r="C105" s="99">
        <v>505</v>
      </c>
      <c r="D105" s="99">
        <v>433</v>
      </c>
    </row>
    <row r="106" spans="1:4" ht="16" x14ac:dyDescent="0.2">
      <c r="A106" s="98" t="s">
        <v>1341</v>
      </c>
      <c r="B106" s="98" t="s">
        <v>1282</v>
      </c>
      <c r="C106" s="99">
        <v>4900</v>
      </c>
      <c r="D106" s="99">
        <v>250000</v>
      </c>
    </row>
    <row r="107" spans="1:4" ht="16" x14ac:dyDescent="0.2">
      <c r="A107" s="98" t="s">
        <v>1342</v>
      </c>
      <c r="B107" s="98" t="s">
        <v>1282</v>
      </c>
      <c r="C107" s="99">
        <v>16390170</v>
      </c>
      <c r="D107" s="99">
        <v>14042591</v>
      </c>
    </row>
    <row r="108" spans="1:4" ht="16" x14ac:dyDescent="0.2">
      <c r="A108" s="98" t="s">
        <v>1342</v>
      </c>
      <c r="B108" s="98" t="s">
        <v>1283</v>
      </c>
      <c r="C108" s="99">
        <v>1782</v>
      </c>
      <c r="D108" s="99">
        <v>63198</v>
      </c>
    </row>
    <row r="109" spans="1:4" ht="16" x14ac:dyDescent="0.2">
      <c r="A109" s="98" t="s">
        <v>1343</v>
      </c>
      <c r="B109" s="98" t="s">
        <v>1284</v>
      </c>
      <c r="C109" s="99">
        <v>50912428</v>
      </c>
      <c r="D109" s="99">
        <v>10600758</v>
      </c>
    </row>
    <row r="110" spans="1:4" ht="16" x14ac:dyDescent="0.2">
      <c r="A110" s="98" t="s">
        <v>1343</v>
      </c>
      <c r="B110" s="98" t="s">
        <v>1281</v>
      </c>
      <c r="C110" s="99">
        <v>1389</v>
      </c>
      <c r="D110" s="99">
        <v>7061</v>
      </c>
    </row>
    <row r="111" spans="1:4" ht="16" x14ac:dyDescent="0.2">
      <c r="A111" s="98" t="s">
        <v>1343</v>
      </c>
      <c r="B111" s="98" t="s">
        <v>1282</v>
      </c>
      <c r="C111" s="99">
        <v>22977076</v>
      </c>
      <c r="D111" s="99">
        <v>3643967</v>
      </c>
    </row>
    <row r="112" spans="1:4" ht="16" x14ac:dyDescent="0.2">
      <c r="A112" s="98" t="s">
        <v>1344</v>
      </c>
      <c r="B112" s="98" t="s">
        <v>1353</v>
      </c>
      <c r="C112" s="99">
        <v>36910735</v>
      </c>
      <c r="D112" s="99">
        <v>53241745</v>
      </c>
    </row>
    <row r="113" spans="1:4" ht="16" x14ac:dyDescent="0.2">
      <c r="A113" s="98" t="s">
        <v>1344</v>
      </c>
      <c r="B113" s="98" t="s">
        <v>1284</v>
      </c>
      <c r="C113" s="99">
        <v>500422025</v>
      </c>
      <c r="D113" s="99">
        <v>757134237</v>
      </c>
    </row>
    <row r="114" spans="1:4" ht="16" x14ac:dyDescent="0.2">
      <c r="A114" s="98" t="s">
        <v>1344</v>
      </c>
      <c r="B114" s="98" t="s">
        <v>1281</v>
      </c>
      <c r="C114" s="99">
        <v>607721428</v>
      </c>
      <c r="D114" s="99">
        <v>1356364201</v>
      </c>
    </row>
    <row r="115" spans="1:4" ht="16" x14ac:dyDescent="0.2">
      <c r="A115" s="98" t="s">
        <v>1344</v>
      </c>
      <c r="B115" s="98" t="s">
        <v>1282</v>
      </c>
      <c r="C115" s="99">
        <v>946352741</v>
      </c>
      <c r="D115" s="99">
        <v>2161122926</v>
      </c>
    </row>
    <row r="116" spans="1:4" ht="16" x14ac:dyDescent="0.2">
      <c r="A116" s="98" t="s">
        <v>1344</v>
      </c>
      <c r="B116" s="98" t="s">
        <v>1280</v>
      </c>
      <c r="C116" s="99">
        <v>2046334315</v>
      </c>
      <c r="D116" s="99">
        <v>5192340100</v>
      </c>
    </row>
    <row r="117" spans="1:4" ht="16" x14ac:dyDescent="0.2">
      <c r="A117" s="98" t="s">
        <v>1344</v>
      </c>
      <c r="B117" s="98" t="s">
        <v>1283</v>
      </c>
      <c r="C117" s="99">
        <v>1076494219</v>
      </c>
      <c r="D117" s="99">
        <v>2277204246</v>
      </c>
    </row>
    <row r="118" spans="1:4" ht="16" x14ac:dyDescent="0.2">
      <c r="A118" s="98" t="s">
        <v>1344</v>
      </c>
      <c r="B118" s="98" t="s">
        <v>1354</v>
      </c>
      <c r="C118" s="99">
        <v>49299659</v>
      </c>
      <c r="D118" s="99">
        <v>84347051</v>
      </c>
    </row>
    <row r="119" spans="1:4" ht="16" x14ac:dyDescent="0.2">
      <c r="A119" s="98" t="s">
        <v>1345</v>
      </c>
      <c r="B119" s="98" t="s">
        <v>1353</v>
      </c>
      <c r="C119" s="99">
        <v>134292319</v>
      </c>
      <c r="D119" s="99">
        <v>101915784</v>
      </c>
    </row>
    <row r="120" spans="1:4" ht="16" x14ac:dyDescent="0.2">
      <c r="A120" s="98" t="s">
        <v>1345</v>
      </c>
      <c r="B120" s="98" t="s">
        <v>1284</v>
      </c>
      <c r="C120" s="99">
        <v>373945501</v>
      </c>
      <c r="D120" s="99">
        <v>188934566</v>
      </c>
    </row>
    <row r="121" spans="1:4" ht="16" x14ac:dyDescent="0.2">
      <c r="A121" s="98" t="s">
        <v>1345</v>
      </c>
      <c r="B121" s="98" t="s">
        <v>1281</v>
      </c>
      <c r="C121" s="99">
        <v>460461836</v>
      </c>
      <c r="D121" s="99">
        <v>871766063</v>
      </c>
    </row>
    <row r="122" spans="1:4" ht="16" x14ac:dyDescent="0.2">
      <c r="A122" s="98" t="s">
        <v>1345</v>
      </c>
      <c r="B122" s="98" t="s">
        <v>1282</v>
      </c>
      <c r="C122" s="99">
        <v>536710454</v>
      </c>
      <c r="D122" s="99">
        <v>392985100</v>
      </c>
    </row>
    <row r="123" spans="1:4" ht="16" x14ac:dyDescent="0.2">
      <c r="A123" s="98" t="s">
        <v>1345</v>
      </c>
      <c r="B123" s="98" t="s">
        <v>1280</v>
      </c>
      <c r="C123" s="99">
        <v>426109259</v>
      </c>
      <c r="D123" s="99">
        <v>425914570</v>
      </c>
    </row>
    <row r="124" spans="1:4" ht="16" x14ac:dyDescent="0.2">
      <c r="A124" s="98" t="s">
        <v>1345</v>
      </c>
      <c r="B124" s="98" t="s">
        <v>1283</v>
      </c>
      <c r="C124" s="99">
        <v>200489275</v>
      </c>
      <c r="D124" s="99">
        <v>499322388</v>
      </c>
    </row>
    <row r="125" spans="1:4" ht="16" x14ac:dyDescent="0.2">
      <c r="A125" s="98" t="s">
        <v>1345</v>
      </c>
      <c r="B125" s="98" t="s">
        <v>1354</v>
      </c>
      <c r="C125" s="99">
        <v>98469370</v>
      </c>
      <c r="D125" s="99">
        <v>117372200</v>
      </c>
    </row>
    <row r="126" spans="1:4" ht="16" x14ac:dyDescent="0.2">
      <c r="A126" s="98" t="s">
        <v>1346</v>
      </c>
      <c r="B126" s="98" t="s">
        <v>1353</v>
      </c>
      <c r="C126" s="99">
        <v>19666064</v>
      </c>
      <c r="D126" s="99">
        <v>13684458</v>
      </c>
    </row>
    <row r="127" spans="1:4" ht="16" x14ac:dyDescent="0.2">
      <c r="A127" s="98" t="s">
        <v>1346</v>
      </c>
      <c r="B127" s="98" t="s">
        <v>1284</v>
      </c>
      <c r="C127" s="99">
        <v>3865077</v>
      </c>
      <c r="D127" s="99">
        <v>2257627</v>
      </c>
    </row>
    <row r="128" spans="1:4" ht="16" x14ac:dyDescent="0.2">
      <c r="A128" s="98" t="s">
        <v>1346</v>
      </c>
      <c r="B128" s="98" t="s">
        <v>1281</v>
      </c>
      <c r="C128" s="99">
        <v>14837</v>
      </c>
      <c r="D128" s="99">
        <v>50008</v>
      </c>
    </row>
    <row r="129" spans="1:4" ht="16" x14ac:dyDescent="0.2">
      <c r="A129" s="98" t="s">
        <v>1346</v>
      </c>
      <c r="B129" s="98" t="s">
        <v>1282</v>
      </c>
      <c r="C129" s="99">
        <v>61865860</v>
      </c>
      <c r="D129" s="99">
        <v>24108720</v>
      </c>
    </row>
    <row r="130" spans="1:4" ht="16" x14ac:dyDescent="0.2">
      <c r="A130" s="98" t="s">
        <v>1346</v>
      </c>
      <c r="B130" s="98" t="s">
        <v>1280</v>
      </c>
      <c r="C130" s="99">
        <v>7519342</v>
      </c>
      <c r="D130" s="99">
        <v>7248885</v>
      </c>
    </row>
    <row r="131" spans="1:4" ht="16" x14ac:dyDescent="0.2">
      <c r="A131" s="98" t="s">
        <v>1346</v>
      </c>
      <c r="B131" s="98" t="s">
        <v>1283</v>
      </c>
      <c r="C131" s="99">
        <v>0</v>
      </c>
      <c r="D131" s="99">
        <v>17</v>
      </c>
    </row>
    <row r="132" spans="1:4" ht="16" x14ac:dyDescent="0.2">
      <c r="A132" s="98" t="s">
        <v>1347</v>
      </c>
      <c r="B132" s="98" t="s">
        <v>1353</v>
      </c>
      <c r="C132" s="99">
        <v>132334671</v>
      </c>
      <c r="D132" s="99">
        <v>39755291</v>
      </c>
    </row>
    <row r="133" spans="1:4" ht="16" x14ac:dyDescent="0.2">
      <c r="A133" s="98" t="s">
        <v>1347</v>
      </c>
      <c r="B133" s="98" t="s">
        <v>1284</v>
      </c>
      <c r="C133" s="99">
        <v>156775030</v>
      </c>
      <c r="D133" s="99">
        <v>86319254</v>
      </c>
    </row>
    <row r="134" spans="1:4" ht="16" x14ac:dyDescent="0.2">
      <c r="A134" s="98" t="s">
        <v>1347</v>
      </c>
      <c r="B134" s="98" t="s">
        <v>1281</v>
      </c>
      <c r="C134" s="99">
        <v>103547865</v>
      </c>
      <c r="D134" s="99">
        <v>70641083</v>
      </c>
    </row>
    <row r="135" spans="1:4" ht="16" x14ac:dyDescent="0.2">
      <c r="A135" s="98" t="s">
        <v>1347</v>
      </c>
      <c r="B135" s="98" t="s">
        <v>1282</v>
      </c>
      <c r="C135" s="99">
        <v>414029592</v>
      </c>
      <c r="D135" s="99">
        <v>133570425</v>
      </c>
    </row>
    <row r="136" spans="1:4" ht="16" x14ac:dyDescent="0.2">
      <c r="A136" s="98" t="s">
        <v>1347</v>
      </c>
      <c r="B136" s="98" t="s">
        <v>1280</v>
      </c>
      <c r="C136" s="99">
        <v>99736506</v>
      </c>
      <c r="D136" s="99">
        <v>44459313</v>
      </c>
    </row>
    <row r="137" spans="1:4" ht="16" x14ac:dyDescent="0.2">
      <c r="A137" s="98" t="s">
        <v>1347</v>
      </c>
      <c r="B137" s="98" t="s">
        <v>1283</v>
      </c>
      <c r="C137" s="99">
        <v>296465024</v>
      </c>
      <c r="D137" s="99">
        <v>153578376</v>
      </c>
    </row>
    <row r="138" spans="1:4" ht="16" x14ac:dyDescent="0.2">
      <c r="A138" s="98" t="s">
        <v>1361</v>
      </c>
      <c r="B138" s="98" t="s">
        <v>1353</v>
      </c>
      <c r="C138" s="99">
        <v>22679525</v>
      </c>
      <c r="D138" s="99">
        <v>28492203</v>
      </c>
    </row>
    <row r="139" spans="1:4" ht="16" x14ac:dyDescent="0.2">
      <c r="A139" s="98" t="s">
        <v>1361</v>
      </c>
      <c r="B139" s="98" t="s">
        <v>1284</v>
      </c>
      <c r="C139" s="99">
        <v>59712301</v>
      </c>
      <c r="D139" s="99">
        <v>98928350</v>
      </c>
    </row>
    <row r="140" spans="1:4" ht="16" x14ac:dyDescent="0.2">
      <c r="A140" s="98" t="s">
        <v>1361</v>
      </c>
      <c r="B140" s="98" t="s">
        <v>1281</v>
      </c>
      <c r="C140" s="99">
        <v>1006477170</v>
      </c>
      <c r="D140" s="99">
        <v>1479403615</v>
      </c>
    </row>
    <row r="141" spans="1:4" ht="16" x14ac:dyDescent="0.2">
      <c r="A141" s="98" t="s">
        <v>1361</v>
      </c>
      <c r="B141" s="98" t="s">
        <v>1282</v>
      </c>
      <c r="C141" s="99">
        <v>169814698</v>
      </c>
      <c r="D141" s="99">
        <v>178455164</v>
      </c>
    </row>
    <row r="142" spans="1:4" ht="16" x14ac:dyDescent="0.2">
      <c r="A142" s="98" t="s">
        <v>1361</v>
      </c>
      <c r="B142" s="98" t="s">
        <v>1280</v>
      </c>
      <c r="C142" s="99">
        <v>995979319</v>
      </c>
      <c r="D142" s="99">
        <v>3499441643</v>
      </c>
    </row>
    <row r="143" spans="1:4" ht="16" x14ac:dyDescent="0.2">
      <c r="A143" s="98" t="s">
        <v>1361</v>
      </c>
      <c r="B143" s="98" t="s">
        <v>1283</v>
      </c>
      <c r="C143" s="99">
        <v>528654824</v>
      </c>
      <c r="D143" s="99">
        <v>925072795</v>
      </c>
    </row>
    <row r="144" spans="1:4" ht="16" x14ac:dyDescent="0.2">
      <c r="A144" s="98" t="s">
        <v>1361</v>
      </c>
      <c r="B144" s="98" t="s">
        <v>1354</v>
      </c>
      <c r="C144" s="99">
        <v>4712926</v>
      </c>
      <c r="D144" s="99">
        <v>12743365</v>
      </c>
    </row>
    <row r="145" spans="1:4" ht="16" x14ac:dyDescent="0.2">
      <c r="A145" s="98" t="s">
        <v>1349</v>
      </c>
      <c r="B145" s="98" t="s">
        <v>1281</v>
      </c>
      <c r="C145" s="99">
        <v>1338</v>
      </c>
      <c r="D145" s="99">
        <v>6817</v>
      </c>
    </row>
    <row r="146" spans="1:4" ht="16" x14ac:dyDescent="0.2">
      <c r="A146" s="98" t="s">
        <v>1349</v>
      </c>
      <c r="B146" s="98" t="s">
        <v>1282</v>
      </c>
      <c r="C146" s="99">
        <v>210768114</v>
      </c>
      <c r="D146" s="99">
        <v>241902790</v>
      </c>
    </row>
    <row r="147" spans="1:4" ht="16" x14ac:dyDescent="0.2">
      <c r="A147" s="98" t="s">
        <v>1349</v>
      </c>
      <c r="B147" s="98" t="s">
        <v>1280</v>
      </c>
      <c r="C147" s="99">
        <v>1755748420</v>
      </c>
      <c r="D147" s="99">
        <v>1873086695</v>
      </c>
    </row>
    <row r="148" spans="1:4" ht="16" x14ac:dyDescent="0.2">
      <c r="A148" s="98" t="s">
        <v>1349</v>
      </c>
      <c r="B148" s="98" t="s">
        <v>1283</v>
      </c>
      <c r="C148" s="99">
        <v>187974670</v>
      </c>
      <c r="D148" s="99">
        <v>227053293</v>
      </c>
    </row>
    <row r="150" spans="1:4" x14ac:dyDescent="0.2">
      <c r="C150">
        <f>SUM(C2:C149)</f>
        <v>62778657328</v>
      </c>
      <c r="D150" s="100">
        <f>SUM(D2:D149)</f>
        <v>60890084359</v>
      </c>
    </row>
  </sheetData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5"/>
  <sheetViews>
    <sheetView workbookViewId="0">
      <selection activeCell="N9" sqref="N9"/>
    </sheetView>
  </sheetViews>
  <sheetFormatPr baseColWidth="10" defaultColWidth="11.5" defaultRowHeight="15" x14ac:dyDescent="0.2"/>
  <cols>
    <col min="1" max="1" width="11.5" style="20"/>
    <col min="2" max="2" width="6.5" style="20" bestFit="1" customWidth="1"/>
    <col min="3" max="3" width="11.5" style="23"/>
    <col min="4" max="16384" width="11.5" style="20"/>
  </cols>
  <sheetData>
    <row r="1" spans="1:14" ht="49.5" customHeight="1" x14ac:dyDescent="0.2">
      <c r="E1" s="102" t="s">
        <v>449</v>
      </c>
      <c r="F1" s="103"/>
      <c r="G1" s="103"/>
      <c r="H1" s="103"/>
      <c r="I1" s="103"/>
      <c r="J1" s="103"/>
      <c r="K1" s="103"/>
      <c r="L1" s="103"/>
      <c r="M1" s="103"/>
      <c r="N1" s="103"/>
    </row>
    <row r="2" spans="1:14" x14ac:dyDescent="0.2">
      <c r="A2" s="24"/>
      <c r="B2" s="24" t="s">
        <v>4</v>
      </c>
      <c r="C2" s="25">
        <v>5648991.2819999997</v>
      </c>
    </row>
    <row r="3" spans="1:14" x14ac:dyDescent="0.2">
      <c r="A3" s="24"/>
      <c r="B3" s="24" t="s">
        <v>5</v>
      </c>
      <c r="C3" s="25">
        <v>3883225.3320000004</v>
      </c>
    </row>
    <row r="4" spans="1:14" x14ac:dyDescent="0.2">
      <c r="A4" s="24"/>
      <c r="B4" s="24" t="s">
        <v>6</v>
      </c>
      <c r="C4" s="25">
        <v>5308001.0569999991</v>
      </c>
    </row>
    <row r="5" spans="1:14" x14ac:dyDescent="0.2">
      <c r="A5" s="24"/>
      <c r="B5" s="24" t="s">
        <v>7</v>
      </c>
      <c r="C5" s="25">
        <v>5727497.3550000014</v>
      </c>
    </row>
    <row r="6" spans="1:14" x14ac:dyDescent="0.2">
      <c r="A6" s="24"/>
      <c r="B6" s="24" t="s">
        <v>8</v>
      </c>
      <c r="C6" s="25">
        <v>4958718.0989999995</v>
      </c>
    </row>
    <row r="7" spans="1:14" x14ac:dyDescent="0.2">
      <c r="A7" s="24"/>
      <c r="B7" s="24" t="s">
        <v>9</v>
      </c>
      <c r="C7" s="25">
        <v>4537830.5280000009</v>
      </c>
    </row>
    <row r="8" spans="1:14" x14ac:dyDescent="0.2">
      <c r="A8" s="24"/>
      <c r="B8" s="24" t="s">
        <v>10</v>
      </c>
      <c r="C8" s="25">
        <v>5738278.1370000001</v>
      </c>
    </row>
    <row r="9" spans="1:14" x14ac:dyDescent="0.2">
      <c r="A9" s="24"/>
      <c r="B9" s="24" t="s">
        <v>11</v>
      </c>
      <c r="C9" s="25">
        <v>5688590.7939999998</v>
      </c>
    </row>
    <row r="10" spans="1:14" x14ac:dyDescent="0.2">
      <c r="A10" s="24"/>
      <c r="B10" s="24" t="s">
        <v>12</v>
      </c>
      <c r="C10" s="25">
        <v>4863948.3690000009</v>
      </c>
    </row>
    <row r="11" spans="1:14" x14ac:dyDescent="0.2">
      <c r="A11" s="24"/>
      <c r="B11" s="24" t="s">
        <v>13</v>
      </c>
      <c r="C11" s="25">
        <v>5535914.0160000008</v>
      </c>
    </row>
    <row r="12" spans="1:14" x14ac:dyDescent="0.2">
      <c r="A12" s="24"/>
      <c r="B12" s="24" t="s">
        <v>14</v>
      </c>
      <c r="C12" s="25">
        <v>5445997.3339999989</v>
      </c>
    </row>
    <row r="13" spans="1:14" x14ac:dyDescent="0.2">
      <c r="A13" s="24"/>
      <c r="B13" s="24" t="s">
        <v>15</v>
      </c>
      <c r="C13" s="25">
        <v>6187997.8130000001</v>
      </c>
    </row>
    <row r="14" spans="1:14" x14ac:dyDescent="0.2">
      <c r="A14" s="24"/>
      <c r="B14" s="24" t="s">
        <v>16</v>
      </c>
      <c r="C14" s="26">
        <v>63524990.116000004</v>
      </c>
    </row>
    <row r="15" spans="1:14" x14ac:dyDescent="0.2">
      <c r="A15" s="24"/>
      <c r="B15" s="24"/>
      <c r="C15" s="26"/>
    </row>
  </sheetData>
  <mergeCells count="1">
    <mergeCell ref="E1:N1"/>
  </mergeCells>
  <pageMargins left="0.11811023622047245" right="0.11811023622047245" top="0.15748031496062992" bottom="0.15748031496062992" header="0.31496062992125984" footer="0.31496062992125984"/>
  <pageSetup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N37"/>
  <sheetViews>
    <sheetView workbookViewId="0">
      <selection activeCell="P25" sqref="P25"/>
    </sheetView>
  </sheetViews>
  <sheetFormatPr baseColWidth="10" defaultColWidth="11.5" defaultRowHeight="15" x14ac:dyDescent="0.2"/>
  <cols>
    <col min="1" max="1" width="4.1640625" style="20" customWidth="1"/>
    <col min="2" max="2" width="19.33203125" style="24" customWidth="1"/>
    <col min="3" max="3" width="11.5" style="24" bestFit="1" customWidth="1"/>
    <col min="4" max="4" width="3.1640625" style="20" customWidth="1"/>
    <col min="5" max="16384" width="11.5" style="20"/>
  </cols>
  <sheetData>
    <row r="2" spans="2:14" ht="16" x14ac:dyDescent="0.2">
      <c r="E2" s="103" t="s">
        <v>450</v>
      </c>
      <c r="F2" s="103"/>
      <c r="G2" s="103"/>
      <c r="H2" s="103"/>
      <c r="I2" s="103"/>
      <c r="J2" s="103"/>
      <c r="K2" s="103"/>
      <c r="L2" s="103"/>
      <c r="M2" s="103"/>
      <c r="N2" s="103"/>
    </row>
    <row r="3" spans="2:14" x14ac:dyDescent="0.2">
      <c r="B3" s="27" t="s">
        <v>451</v>
      </c>
      <c r="C3" s="28" t="s">
        <v>16</v>
      </c>
    </row>
    <row r="4" spans="2:14" x14ac:dyDescent="0.2">
      <c r="B4" s="29" t="s">
        <v>18</v>
      </c>
      <c r="C4" s="30">
        <v>168552.166</v>
      </c>
    </row>
    <row r="5" spans="2:14" x14ac:dyDescent="0.2">
      <c r="B5" s="29" t="s">
        <v>32</v>
      </c>
      <c r="C5" s="30">
        <v>276115.163</v>
      </c>
    </row>
    <row r="6" spans="2:14" x14ac:dyDescent="0.2">
      <c r="B6" s="29" t="s">
        <v>46</v>
      </c>
      <c r="C6" s="30">
        <v>4368259.8</v>
      </c>
    </row>
    <row r="7" spans="2:14" x14ac:dyDescent="0.2">
      <c r="B7" s="29" t="s">
        <v>60</v>
      </c>
      <c r="C7" s="30">
        <v>5025536.1629999997</v>
      </c>
    </row>
    <row r="8" spans="2:14" x14ac:dyDescent="0.2">
      <c r="B8" s="29" t="s">
        <v>74</v>
      </c>
      <c r="C8" s="30">
        <v>1359169.6529999999</v>
      </c>
    </row>
    <row r="9" spans="2:14" x14ac:dyDescent="0.2">
      <c r="B9" s="29" t="s">
        <v>88</v>
      </c>
      <c r="C9" s="30">
        <v>978123.30000000016</v>
      </c>
    </row>
    <row r="10" spans="2:14" x14ac:dyDescent="0.2">
      <c r="B10" s="29" t="s">
        <v>102</v>
      </c>
      <c r="C10" s="30">
        <v>456816.43599999999</v>
      </c>
    </row>
    <row r="11" spans="2:14" x14ac:dyDescent="0.2">
      <c r="B11" s="29" t="s">
        <v>116</v>
      </c>
      <c r="C11" s="30">
        <v>2135180.0269999998</v>
      </c>
    </row>
    <row r="12" spans="2:14" x14ac:dyDescent="0.2">
      <c r="B12" s="29" t="s">
        <v>130</v>
      </c>
      <c r="C12" s="30">
        <v>1290846.7540000002</v>
      </c>
    </row>
    <row r="13" spans="2:14" x14ac:dyDescent="0.2">
      <c r="B13" s="29" t="s">
        <v>144</v>
      </c>
      <c r="C13" s="30">
        <v>3696033.3929999992</v>
      </c>
    </row>
    <row r="14" spans="2:14" x14ac:dyDescent="0.2">
      <c r="B14" s="29" t="s">
        <v>158</v>
      </c>
      <c r="C14" s="30">
        <v>21785.119999999999</v>
      </c>
    </row>
    <row r="15" spans="2:14" x14ac:dyDescent="0.2">
      <c r="B15" s="29" t="s">
        <v>164</v>
      </c>
      <c r="C15" s="30">
        <v>7757723.6629999997</v>
      </c>
    </row>
    <row r="16" spans="2:14" x14ac:dyDescent="0.2">
      <c r="B16" s="29" t="s">
        <v>178</v>
      </c>
      <c r="C16" s="30">
        <v>6646323.3279999997</v>
      </c>
    </row>
    <row r="17" spans="2:3" x14ac:dyDescent="0.2">
      <c r="B17" s="29" t="s">
        <v>192</v>
      </c>
      <c r="C17" s="30">
        <v>381543.91500000004</v>
      </c>
    </row>
    <row r="18" spans="2:3" x14ac:dyDescent="0.2">
      <c r="B18" s="29" t="s">
        <v>206</v>
      </c>
      <c r="C18" s="30">
        <v>2668323.9309999999</v>
      </c>
    </row>
    <row r="19" spans="2:3" x14ac:dyDescent="0.2">
      <c r="B19" s="29" t="s">
        <v>220</v>
      </c>
      <c r="C19" s="30">
        <v>1216549.46</v>
      </c>
    </row>
    <row r="20" spans="2:3" x14ac:dyDescent="0.2">
      <c r="B20" s="29" t="s">
        <v>234</v>
      </c>
      <c r="C20" s="30">
        <v>2279946.5609999998</v>
      </c>
    </row>
    <row r="21" spans="2:3" x14ac:dyDescent="0.2">
      <c r="B21" s="29" t="s">
        <v>248</v>
      </c>
      <c r="C21" s="30">
        <v>125818.645</v>
      </c>
    </row>
    <row r="22" spans="2:3" x14ac:dyDescent="0.2">
      <c r="B22" s="29" t="s">
        <v>261</v>
      </c>
      <c r="C22" s="30">
        <v>2828460.5090000005</v>
      </c>
    </row>
    <row r="23" spans="2:3" x14ac:dyDescent="0.2">
      <c r="B23" s="29" t="s">
        <v>275</v>
      </c>
      <c r="C23" s="30">
        <v>5647428.5010000002</v>
      </c>
    </row>
    <row r="24" spans="2:3" x14ac:dyDescent="0.2">
      <c r="B24" s="29" t="s">
        <v>289</v>
      </c>
      <c r="C24" s="30">
        <v>1136.568</v>
      </c>
    </row>
    <row r="25" spans="2:3" x14ac:dyDescent="0.2">
      <c r="B25" s="29" t="s">
        <v>297</v>
      </c>
      <c r="C25" s="30">
        <v>3218440.0130000003</v>
      </c>
    </row>
    <row r="26" spans="2:3" x14ac:dyDescent="0.2">
      <c r="B26" s="29" t="s">
        <v>311</v>
      </c>
      <c r="C26" s="30">
        <v>196895.60200000001</v>
      </c>
    </row>
    <row r="27" spans="2:3" x14ac:dyDescent="0.2">
      <c r="B27" s="29" t="s">
        <v>325</v>
      </c>
      <c r="C27" s="30">
        <v>2166233.5339999995</v>
      </c>
    </row>
    <row r="28" spans="2:3" x14ac:dyDescent="0.2">
      <c r="B28" s="29" t="s">
        <v>339</v>
      </c>
      <c r="C28" s="30">
        <v>5337825.1849999996</v>
      </c>
    </row>
    <row r="29" spans="2:3" x14ac:dyDescent="0.2">
      <c r="B29" s="29" t="s">
        <v>353</v>
      </c>
      <c r="C29" s="30">
        <v>1129643.071</v>
      </c>
    </row>
    <row r="30" spans="2:3" x14ac:dyDescent="0.2">
      <c r="B30" s="29" t="s">
        <v>366</v>
      </c>
      <c r="C30" s="30">
        <v>487612.99400000001</v>
      </c>
    </row>
    <row r="31" spans="2:3" x14ac:dyDescent="0.2">
      <c r="B31" s="29" t="s">
        <v>377</v>
      </c>
      <c r="C31" s="30">
        <v>696442.3550000001</v>
      </c>
    </row>
    <row r="32" spans="2:3" x14ac:dyDescent="0.2">
      <c r="B32" s="29" t="s">
        <v>388</v>
      </c>
      <c r="C32" s="30">
        <v>48098.724000000002</v>
      </c>
    </row>
    <row r="33" spans="2:3" x14ac:dyDescent="0.2">
      <c r="B33" s="29" t="s">
        <v>395</v>
      </c>
      <c r="C33" s="30">
        <v>16682.73</v>
      </c>
    </row>
    <row r="34" spans="2:3" x14ac:dyDescent="0.2">
      <c r="B34" s="29" t="s">
        <v>407</v>
      </c>
      <c r="C34" s="30">
        <v>861714.84500000009</v>
      </c>
    </row>
    <row r="35" spans="2:3" x14ac:dyDescent="0.2">
      <c r="B35" s="29" t="s">
        <v>421</v>
      </c>
      <c r="C35" s="26">
        <v>1345.9270000000001</v>
      </c>
    </row>
    <row r="36" spans="2:3" x14ac:dyDescent="0.2">
      <c r="B36" s="29" t="s">
        <v>425</v>
      </c>
      <c r="C36" s="26">
        <v>34382.080000000002</v>
      </c>
    </row>
    <row r="37" spans="2:3" x14ac:dyDescent="0.2">
      <c r="B37" s="31" t="s">
        <v>16</v>
      </c>
      <c r="C37" s="26">
        <v>63524990.116000004</v>
      </c>
    </row>
  </sheetData>
  <mergeCells count="1">
    <mergeCell ref="E2:N2"/>
  </mergeCells>
  <pageMargins left="0.11811023622047245" right="0.11811023622047245" top="0.15748031496062992" bottom="0.15748031496062992" header="0.31496062992125984" footer="0.31496062992125984"/>
  <pageSetup paperSize="9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D42"/>
  <sheetViews>
    <sheetView workbookViewId="0">
      <selection activeCell="A8" sqref="A8:N39"/>
    </sheetView>
  </sheetViews>
  <sheetFormatPr baseColWidth="10" defaultColWidth="11.5" defaultRowHeight="13" x14ac:dyDescent="0.15"/>
  <cols>
    <col min="1" max="1" width="19.6640625" style="1" customWidth="1"/>
    <col min="2" max="9" width="10.33203125" style="2" bestFit="1" customWidth="1"/>
    <col min="10" max="10" width="12.83203125" style="2" bestFit="1" customWidth="1"/>
    <col min="11" max="11" width="10.33203125" style="2" bestFit="1" customWidth="1"/>
    <col min="12" max="12" width="12" style="2" bestFit="1" customWidth="1"/>
    <col min="13" max="13" width="11.1640625" style="2" bestFit="1" customWidth="1"/>
    <col min="14" max="14" width="11.33203125" style="2" bestFit="1" customWidth="1"/>
    <col min="15" max="15" width="7.33203125" style="3" bestFit="1" customWidth="1"/>
    <col min="16" max="16" width="3.83203125" style="4" customWidth="1"/>
    <col min="17" max="17" width="11.5" style="1"/>
    <col min="18" max="29" width="9.1640625" style="2" bestFit="1" customWidth="1"/>
    <col min="30" max="30" width="12.5" style="2" bestFit="1" customWidth="1"/>
    <col min="31" max="16384" width="11.5" style="1"/>
  </cols>
  <sheetData>
    <row r="2" spans="1:15" x14ac:dyDescent="0.15">
      <c r="A2" s="5" t="s">
        <v>0</v>
      </c>
    </row>
    <row r="3" spans="1:15" x14ac:dyDescent="0.15">
      <c r="A3" s="5"/>
    </row>
    <row r="4" spans="1:15" x14ac:dyDescent="0.15">
      <c r="A4" s="5" t="s">
        <v>452</v>
      </c>
    </row>
    <row r="5" spans="1:15" x14ac:dyDescent="0.15">
      <c r="A5" s="5" t="s">
        <v>453</v>
      </c>
    </row>
    <row r="7" spans="1:15" x14ac:dyDescent="0.15">
      <c r="A7" s="32" t="s">
        <v>451</v>
      </c>
      <c r="B7" s="33" t="s">
        <v>454</v>
      </c>
      <c r="C7" s="33" t="s">
        <v>455</v>
      </c>
      <c r="D7" s="33" t="s">
        <v>456</v>
      </c>
      <c r="E7" s="33" t="s">
        <v>457</v>
      </c>
      <c r="F7" s="33" t="s">
        <v>458</v>
      </c>
      <c r="G7" s="33" t="s">
        <v>459</v>
      </c>
      <c r="H7" s="33" t="s">
        <v>460</v>
      </c>
      <c r="I7" s="33" t="s">
        <v>461</v>
      </c>
      <c r="J7" s="33" t="s">
        <v>462</v>
      </c>
      <c r="K7" s="33" t="s">
        <v>463</v>
      </c>
      <c r="L7" s="33" t="s">
        <v>464</v>
      </c>
      <c r="M7" s="33" t="s">
        <v>465</v>
      </c>
      <c r="N7" s="33" t="s">
        <v>16</v>
      </c>
    </row>
    <row r="8" spans="1:15" ht="15" x14ac:dyDescent="0.2">
      <c r="A8" s="34" t="s">
        <v>18</v>
      </c>
      <c r="B8" s="9" t="s">
        <v>466</v>
      </c>
      <c r="C8" s="10" t="s">
        <v>467</v>
      </c>
      <c r="D8" s="10" t="s">
        <v>468</v>
      </c>
      <c r="E8" s="10" t="s">
        <v>469</v>
      </c>
      <c r="F8" s="10" t="s">
        <v>470</v>
      </c>
      <c r="G8" s="10" t="s">
        <v>471</v>
      </c>
      <c r="H8" s="10" t="s">
        <v>472</v>
      </c>
      <c r="I8" s="10" t="s">
        <v>473</v>
      </c>
      <c r="J8" s="10" t="s">
        <v>474</v>
      </c>
      <c r="K8" s="10" t="s">
        <v>475</v>
      </c>
      <c r="L8" s="10" t="s">
        <v>476</v>
      </c>
      <c r="M8" s="10" t="s">
        <v>477</v>
      </c>
      <c r="N8" s="35" t="s">
        <v>478</v>
      </c>
      <c r="O8" s="3" t="e">
        <f t="shared" ref="O8:O9" si="0">N8/$N$39</f>
        <v>#VALUE!</v>
      </c>
    </row>
    <row r="9" spans="1:15" ht="15" x14ac:dyDescent="0.2">
      <c r="A9" s="34" t="s">
        <v>479</v>
      </c>
      <c r="B9" s="12" t="s">
        <v>480</v>
      </c>
      <c r="C9" s="13" t="s">
        <v>481</v>
      </c>
      <c r="D9" s="13" t="s">
        <v>482</v>
      </c>
      <c r="E9" s="13" t="s">
        <v>483</v>
      </c>
      <c r="F9" s="13" t="s">
        <v>484</v>
      </c>
      <c r="G9" s="13" t="s">
        <v>485</v>
      </c>
      <c r="H9" s="13" t="s">
        <v>486</v>
      </c>
      <c r="I9" s="13" t="s">
        <v>487</v>
      </c>
      <c r="J9" s="13" t="s">
        <v>488</v>
      </c>
      <c r="K9" s="13" t="s">
        <v>489</v>
      </c>
      <c r="L9" s="13" t="s">
        <v>490</v>
      </c>
      <c r="M9" s="13" t="s">
        <v>491</v>
      </c>
      <c r="N9" s="36" t="s">
        <v>492</v>
      </c>
      <c r="O9" s="3" t="e">
        <f t="shared" si="0"/>
        <v>#VALUE!</v>
      </c>
    </row>
    <row r="10" spans="1:15" ht="15" x14ac:dyDescent="0.2">
      <c r="A10" s="34" t="s">
        <v>46</v>
      </c>
      <c r="B10" s="12" t="s">
        <v>493</v>
      </c>
      <c r="C10" s="13" t="s">
        <v>493</v>
      </c>
      <c r="D10" s="13" t="s">
        <v>493</v>
      </c>
      <c r="E10" s="13" t="s">
        <v>493</v>
      </c>
      <c r="F10" s="13" t="s">
        <v>493</v>
      </c>
      <c r="G10" s="13" t="s">
        <v>493</v>
      </c>
      <c r="H10" s="13" t="s">
        <v>493</v>
      </c>
      <c r="I10" s="13" t="s">
        <v>494</v>
      </c>
      <c r="J10" s="13" t="s">
        <v>495</v>
      </c>
      <c r="K10" s="13" t="s">
        <v>493</v>
      </c>
      <c r="L10" s="13" t="s">
        <v>496</v>
      </c>
      <c r="M10" s="13" t="s">
        <v>497</v>
      </c>
      <c r="N10" s="36" t="s">
        <v>498</v>
      </c>
    </row>
    <row r="11" spans="1:15" ht="15" x14ac:dyDescent="0.2">
      <c r="A11" s="34" t="s">
        <v>60</v>
      </c>
      <c r="B11" s="12" t="s">
        <v>493</v>
      </c>
      <c r="C11" s="13" t="s">
        <v>493</v>
      </c>
      <c r="D11" s="13" t="s">
        <v>493</v>
      </c>
      <c r="E11" s="13" t="s">
        <v>493</v>
      </c>
      <c r="F11" s="13" t="s">
        <v>493</v>
      </c>
      <c r="G11" s="13" t="s">
        <v>493</v>
      </c>
      <c r="H11" s="13" t="s">
        <v>493</v>
      </c>
      <c r="I11" s="13" t="s">
        <v>493</v>
      </c>
      <c r="J11" s="13" t="s">
        <v>495</v>
      </c>
      <c r="K11" s="13" t="s">
        <v>493</v>
      </c>
      <c r="L11" s="13" t="s">
        <v>496</v>
      </c>
      <c r="M11" s="13" t="s">
        <v>499</v>
      </c>
      <c r="N11" s="36" t="s">
        <v>500</v>
      </c>
      <c r="O11" s="3" t="e">
        <f t="shared" ref="O11:O39" si="1">N11/$N$39</f>
        <v>#VALUE!</v>
      </c>
    </row>
    <row r="12" spans="1:15" ht="15" x14ac:dyDescent="0.2">
      <c r="A12" s="34" t="s">
        <v>74</v>
      </c>
      <c r="B12" s="12" t="s">
        <v>501</v>
      </c>
      <c r="C12" s="13" t="s">
        <v>502</v>
      </c>
      <c r="D12" s="13" t="s">
        <v>503</v>
      </c>
      <c r="E12" s="13" t="s">
        <v>504</v>
      </c>
      <c r="F12" s="13" t="s">
        <v>505</v>
      </c>
      <c r="G12" s="13" t="s">
        <v>506</v>
      </c>
      <c r="H12" s="13" t="s">
        <v>507</v>
      </c>
      <c r="I12" s="13" t="s">
        <v>508</v>
      </c>
      <c r="J12" s="13" t="s">
        <v>509</v>
      </c>
      <c r="K12" s="13" t="s">
        <v>510</v>
      </c>
      <c r="L12" s="13" t="s">
        <v>511</v>
      </c>
      <c r="M12" s="13" t="s">
        <v>512</v>
      </c>
      <c r="N12" s="36" t="s">
        <v>513</v>
      </c>
      <c r="O12" s="3" t="e">
        <f t="shared" si="1"/>
        <v>#VALUE!</v>
      </c>
    </row>
    <row r="13" spans="1:15" ht="15" x14ac:dyDescent="0.2">
      <c r="A13" s="34" t="s">
        <v>102</v>
      </c>
      <c r="B13" s="12" t="s">
        <v>514</v>
      </c>
      <c r="C13" s="13" t="s">
        <v>515</v>
      </c>
      <c r="D13" s="13" t="s">
        <v>516</v>
      </c>
      <c r="E13" s="13" t="s">
        <v>517</v>
      </c>
      <c r="F13" s="13" t="s">
        <v>518</v>
      </c>
      <c r="G13" s="13" t="s">
        <v>519</v>
      </c>
      <c r="H13" s="13" t="s">
        <v>520</v>
      </c>
      <c r="I13" s="13" t="s">
        <v>521</v>
      </c>
      <c r="J13" s="13" t="s">
        <v>522</v>
      </c>
      <c r="K13" s="13" t="s">
        <v>523</v>
      </c>
      <c r="L13" s="13" t="s">
        <v>524</v>
      </c>
      <c r="M13" s="13" t="s">
        <v>525</v>
      </c>
      <c r="N13" s="36" t="s">
        <v>526</v>
      </c>
      <c r="O13" s="3" t="e">
        <f t="shared" si="1"/>
        <v>#VALUE!</v>
      </c>
    </row>
    <row r="14" spans="1:15" ht="15" x14ac:dyDescent="0.2">
      <c r="A14" s="34" t="s">
        <v>116</v>
      </c>
      <c r="B14" s="12" t="s">
        <v>527</v>
      </c>
      <c r="C14" s="13" t="s">
        <v>528</v>
      </c>
      <c r="D14" s="13" t="s">
        <v>529</v>
      </c>
      <c r="E14" s="13" t="s">
        <v>530</v>
      </c>
      <c r="F14" s="13" t="s">
        <v>531</v>
      </c>
      <c r="G14" s="13" t="s">
        <v>532</v>
      </c>
      <c r="H14" s="13" t="s">
        <v>533</v>
      </c>
      <c r="I14" s="13" t="s">
        <v>534</v>
      </c>
      <c r="J14" s="13" t="s">
        <v>535</v>
      </c>
      <c r="K14" s="13" t="s">
        <v>536</v>
      </c>
      <c r="L14" s="13" t="s">
        <v>537</v>
      </c>
      <c r="M14" s="13" t="s">
        <v>538</v>
      </c>
      <c r="N14" s="36" t="s">
        <v>539</v>
      </c>
      <c r="O14" s="3" t="e">
        <f t="shared" si="1"/>
        <v>#VALUE!</v>
      </c>
    </row>
    <row r="15" spans="1:15" ht="15" x14ac:dyDescent="0.2">
      <c r="A15" s="34" t="s">
        <v>130</v>
      </c>
      <c r="B15" s="12" t="s">
        <v>540</v>
      </c>
      <c r="C15" s="13" t="s">
        <v>541</v>
      </c>
      <c r="D15" s="13" t="s">
        <v>542</v>
      </c>
      <c r="E15" s="13" t="s">
        <v>543</v>
      </c>
      <c r="F15" s="13" t="s">
        <v>544</v>
      </c>
      <c r="G15" s="13" t="s">
        <v>545</v>
      </c>
      <c r="H15" s="13" t="s">
        <v>546</v>
      </c>
      <c r="I15" s="13" t="s">
        <v>547</v>
      </c>
      <c r="J15" s="13" t="s">
        <v>548</v>
      </c>
      <c r="K15" s="13" t="s">
        <v>549</v>
      </c>
      <c r="L15" s="13" t="s">
        <v>550</v>
      </c>
      <c r="M15" s="13" t="s">
        <v>551</v>
      </c>
      <c r="N15" s="36" t="s">
        <v>552</v>
      </c>
      <c r="O15" s="3" t="e">
        <f t="shared" si="1"/>
        <v>#VALUE!</v>
      </c>
    </row>
    <row r="16" spans="1:15" ht="15" x14ac:dyDescent="0.2">
      <c r="A16" s="34" t="s">
        <v>553</v>
      </c>
      <c r="B16" s="12" t="s">
        <v>493</v>
      </c>
      <c r="C16" s="13" t="s">
        <v>493</v>
      </c>
      <c r="D16" s="13" t="s">
        <v>554</v>
      </c>
      <c r="E16" s="13" t="s">
        <v>493</v>
      </c>
      <c r="F16" s="13" t="s">
        <v>494</v>
      </c>
      <c r="G16" s="13" t="s">
        <v>493</v>
      </c>
      <c r="H16" s="13" t="s">
        <v>555</v>
      </c>
      <c r="I16" s="13" t="s">
        <v>493</v>
      </c>
      <c r="J16" s="13" t="s">
        <v>556</v>
      </c>
      <c r="K16" s="13" t="s">
        <v>493</v>
      </c>
      <c r="L16" s="13" t="s">
        <v>557</v>
      </c>
      <c r="M16" s="13" t="s">
        <v>497</v>
      </c>
      <c r="N16" s="36" t="s">
        <v>558</v>
      </c>
      <c r="O16" s="3" t="e">
        <f t="shared" si="1"/>
        <v>#VALUE!</v>
      </c>
    </row>
    <row r="17" spans="1:16" ht="15" x14ac:dyDescent="0.2">
      <c r="A17" s="34" t="s">
        <v>559</v>
      </c>
      <c r="B17" s="12" t="s">
        <v>493</v>
      </c>
      <c r="C17" s="13" t="s">
        <v>493</v>
      </c>
      <c r="D17" s="13" t="s">
        <v>493</v>
      </c>
      <c r="E17" s="13" t="s">
        <v>493</v>
      </c>
      <c r="F17" s="13" t="s">
        <v>560</v>
      </c>
      <c r="G17" s="13" t="s">
        <v>493</v>
      </c>
      <c r="H17" s="13" t="s">
        <v>560</v>
      </c>
      <c r="I17" s="13" t="s">
        <v>493</v>
      </c>
      <c r="J17" s="13" t="s">
        <v>561</v>
      </c>
      <c r="K17" s="13" t="s">
        <v>493</v>
      </c>
      <c r="L17" s="13" t="s">
        <v>496</v>
      </c>
      <c r="M17" s="13" t="s">
        <v>562</v>
      </c>
      <c r="N17" s="36" t="s">
        <v>563</v>
      </c>
      <c r="O17" s="3" t="e">
        <f t="shared" si="1"/>
        <v>#VALUE!</v>
      </c>
    </row>
    <row r="18" spans="1:16" ht="15" x14ac:dyDescent="0.2">
      <c r="A18" s="34" t="s">
        <v>164</v>
      </c>
      <c r="B18" s="12" t="s">
        <v>554</v>
      </c>
      <c r="C18" s="13" t="s">
        <v>564</v>
      </c>
      <c r="D18" s="13" t="s">
        <v>515</v>
      </c>
      <c r="E18" s="13" t="s">
        <v>565</v>
      </c>
      <c r="F18" s="13" t="s">
        <v>566</v>
      </c>
      <c r="G18" s="13" t="s">
        <v>518</v>
      </c>
      <c r="H18" s="13" t="s">
        <v>566</v>
      </c>
      <c r="I18" s="13" t="s">
        <v>554</v>
      </c>
      <c r="J18" s="13" t="s">
        <v>567</v>
      </c>
      <c r="K18" s="13" t="s">
        <v>568</v>
      </c>
      <c r="L18" s="13" t="s">
        <v>569</v>
      </c>
      <c r="M18" s="13" t="s">
        <v>497</v>
      </c>
      <c r="N18" s="36" t="s">
        <v>570</v>
      </c>
      <c r="O18" s="3" t="e">
        <f t="shared" si="1"/>
        <v>#VALUE!</v>
      </c>
    </row>
    <row r="19" spans="1:16" ht="15" x14ac:dyDescent="0.2">
      <c r="A19" s="34" t="s">
        <v>571</v>
      </c>
      <c r="B19" s="12" t="s">
        <v>572</v>
      </c>
      <c r="C19" s="13" t="s">
        <v>573</v>
      </c>
      <c r="D19" s="13" t="s">
        <v>574</v>
      </c>
      <c r="E19" s="13" t="s">
        <v>503</v>
      </c>
      <c r="F19" s="13" t="s">
        <v>575</v>
      </c>
      <c r="G19" s="13" t="s">
        <v>575</v>
      </c>
      <c r="H19" s="13" t="s">
        <v>576</v>
      </c>
      <c r="I19" s="13" t="s">
        <v>577</v>
      </c>
      <c r="J19" s="13" t="s">
        <v>578</v>
      </c>
      <c r="K19" s="13" t="s">
        <v>564</v>
      </c>
      <c r="L19" s="13" t="s">
        <v>579</v>
      </c>
      <c r="M19" s="13" t="s">
        <v>499</v>
      </c>
      <c r="N19" s="36" t="s">
        <v>580</v>
      </c>
      <c r="O19" s="3" t="e">
        <f t="shared" si="1"/>
        <v>#VALUE!</v>
      </c>
    </row>
    <row r="20" spans="1:16" ht="15" x14ac:dyDescent="0.2">
      <c r="A20" s="34" t="s">
        <v>192</v>
      </c>
      <c r="B20" s="12" t="s">
        <v>493</v>
      </c>
      <c r="C20" s="13" t="s">
        <v>581</v>
      </c>
      <c r="D20" s="13" t="s">
        <v>582</v>
      </c>
      <c r="E20" s="13" t="s">
        <v>583</v>
      </c>
      <c r="F20" s="13" t="s">
        <v>584</v>
      </c>
      <c r="G20" s="13" t="s">
        <v>585</v>
      </c>
      <c r="H20" s="13" t="s">
        <v>503</v>
      </c>
      <c r="I20" s="13" t="s">
        <v>586</v>
      </c>
      <c r="J20" s="13" t="s">
        <v>587</v>
      </c>
      <c r="K20" s="13" t="s">
        <v>493</v>
      </c>
      <c r="L20" s="13" t="s">
        <v>496</v>
      </c>
      <c r="M20" s="13" t="s">
        <v>499</v>
      </c>
      <c r="N20" s="36" t="s">
        <v>588</v>
      </c>
      <c r="O20" s="3" t="e">
        <f t="shared" si="1"/>
        <v>#VALUE!</v>
      </c>
    </row>
    <row r="21" spans="1:16" ht="15" x14ac:dyDescent="0.2">
      <c r="A21" s="34" t="s">
        <v>206</v>
      </c>
      <c r="B21" s="12" t="s">
        <v>493</v>
      </c>
      <c r="C21" s="13" t="s">
        <v>493</v>
      </c>
      <c r="D21" s="13" t="s">
        <v>555</v>
      </c>
      <c r="E21" s="13" t="s">
        <v>493</v>
      </c>
      <c r="F21" s="13" t="s">
        <v>493</v>
      </c>
      <c r="G21" s="13" t="s">
        <v>493</v>
      </c>
      <c r="H21" s="13" t="s">
        <v>494</v>
      </c>
      <c r="I21" s="13" t="s">
        <v>493</v>
      </c>
      <c r="J21" s="13" t="s">
        <v>589</v>
      </c>
      <c r="K21" s="13" t="s">
        <v>493</v>
      </c>
      <c r="L21" s="13" t="s">
        <v>590</v>
      </c>
      <c r="M21" s="13" t="s">
        <v>591</v>
      </c>
      <c r="N21" s="36" t="s">
        <v>592</v>
      </c>
      <c r="O21" s="3" t="e">
        <f t="shared" si="1"/>
        <v>#VALUE!</v>
      </c>
    </row>
    <row r="22" spans="1:16" ht="15" x14ac:dyDescent="0.2">
      <c r="A22" s="34" t="s">
        <v>593</v>
      </c>
      <c r="B22" s="12" t="s">
        <v>493</v>
      </c>
      <c r="C22" s="13" t="s">
        <v>493</v>
      </c>
      <c r="D22" s="13" t="s">
        <v>493</v>
      </c>
      <c r="E22" s="13" t="s">
        <v>493</v>
      </c>
      <c r="F22" s="13" t="s">
        <v>493</v>
      </c>
      <c r="G22" s="13" t="s">
        <v>555</v>
      </c>
      <c r="H22" s="13" t="s">
        <v>493</v>
      </c>
      <c r="I22" s="13" t="s">
        <v>493</v>
      </c>
      <c r="J22" s="13" t="s">
        <v>495</v>
      </c>
      <c r="K22" s="13" t="s">
        <v>493</v>
      </c>
      <c r="L22" s="13" t="s">
        <v>496</v>
      </c>
      <c r="M22" s="13" t="s">
        <v>499</v>
      </c>
      <c r="N22" s="36" t="s">
        <v>594</v>
      </c>
      <c r="O22" s="3" t="e">
        <f t="shared" si="1"/>
        <v>#VALUE!</v>
      </c>
    </row>
    <row r="23" spans="1:16" ht="15" x14ac:dyDescent="0.2">
      <c r="A23" s="34" t="s">
        <v>234</v>
      </c>
      <c r="B23" s="12" t="s">
        <v>565</v>
      </c>
      <c r="C23" s="13" t="s">
        <v>565</v>
      </c>
      <c r="D23" s="13" t="s">
        <v>574</v>
      </c>
      <c r="E23" s="13" t="s">
        <v>595</v>
      </c>
      <c r="F23" s="13" t="s">
        <v>573</v>
      </c>
      <c r="G23" s="13" t="s">
        <v>503</v>
      </c>
      <c r="H23" s="13" t="s">
        <v>515</v>
      </c>
      <c r="I23" s="13" t="s">
        <v>566</v>
      </c>
      <c r="J23" s="13" t="s">
        <v>596</v>
      </c>
      <c r="K23" s="13" t="s">
        <v>597</v>
      </c>
      <c r="L23" s="13" t="s">
        <v>598</v>
      </c>
      <c r="M23" s="13" t="s">
        <v>599</v>
      </c>
      <c r="N23" s="36" t="s">
        <v>600</v>
      </c>
      <c r="O23" s="3" t="e">
        <f t="shared" si="1"/>
        <v>#VALUE!</v>
      </c>
    </row>
    <row r="24" spans="1:16" ht="15" x14ac:dyDescent="0.2">
      <c r="A24" s="34" t="s">
        <v>248</v>
      </c>
      <c r="B24" s="12" t="s">
        <v>566</v>
      </c>
      <c r="C24" s="13" t="s">
        <v>518</v>
      </c>
      <c r="D24" s="13" t="s">
        <v>575</v>
      </c>
      <c r="E24" s="13" t="s">
        <v>595</v>
      </c>
      <c r="F24" s="13" t="s">
        <v>573</v>
      </c>
      <c r="G24" s="13" t="s">
        <v>520</v>
      </c>
      <c r="H24" s="13" t="s">
        <v>514</v>
      </c>
      <c r="I24" s="13" t="s">
        <v>601</v>
      </c>
      <c r="J24" s="13" t="s">
        <v>602</v>
      </c>
      <c r="K24" s="13" t="s">
        <v>603</v>
      </c>
      <c r="L24" s="13" t="s">
        <v>604</v>
      </c>
      <c r="M24" s="13" t="s">
        <v>605</v>
      </c>
      <c r="N24" s="36" t="s">
        <v>606</v>
      </c>
      <c r="O24" s="3" t="e">
        <f t="shared" si="1"/>
        <v>#VALUE!</v>
      </c>
      <c r="P24" s="4">
        <v>2</v>
      </c>
    </row>
    <row r="25" spans="1:16" ht="15" x14ac:dyDescent="0.2">
      <c r="A25" s="34" t="s">
        <v>261</v>
      </c>
      <c r="B25" s="12" t="s">
        <v>607</v>
      </c>
      <c r="C25" s="13" t="s">
        <v>608</v>
      </c>
      <c r="D25" s="13" t="s">
        <v>609</v>
      </c>
      <c r="E25" s="13" t="s">
        <v>610</v>
      </c>
      <c r="F25" s="13" t="s">
        <v>611</v>
      </c>
      <c r="G25" s="13" t="s">
        <v>612</v>
      </c>
      <c r="H25" s="13" t="s">
        <v>613</v>
      </c>
      <c r="I25" s="13" t="s">
        <v>614</v>
      </c>
      <c r="J25" s="13" t="s">
        <v>615</v>
      </c>
      <c r="K25" s="13" t="s">
        <v>616</v>
      </c>
      <c r="L25" s="13" t="s">
        <v>617</v>
      </c>
      <c r="M25" s="13" t="s">
        <v>618</v>
      </c>
      <c r="N25" s="36" t="s">
        <v>619</v>
      </c>
      <c r="O25" s="3" t="e">
        <f t="shared" si="1"/>
        <v>#VALUE!</v>
      </c>
    </row>
    <row r="26" spans="1:16" ht="15" x14ac:dyDescent="0.2">
      <c r="A26" s="34" t="s">
        <v>275</v>
      </c>
      <c r="B26" s="12" t="s">
        <v>620</v>
      </c>
      <c r="C26" s="13" t="s">
        <v>621</v>
      </c>
      <c r="D26" s="13" t="s">
        <v>622</v>
      </c>
      <c r="E26" s="13" t="s">
        <v>623</v>
      </c>
      <c r="F26" s="13" t="s">
        <v>624</v>
      </c>
      <c r="G26" s="13" t="s">
        <v>625</v>
      </c>
      <c r="H26" s="13" t="s">
        <v>626</v>
      </c>
      <c r="I26" s="13" t="s">
        <v>627</v>
      </c>
      <c r="J26" s="13" t="s">
        <v>628</v>
      </c>
      <c r="K26" s="13" t="s">
        <v>629</v>
      </c>
      <c r="L26" s="13" t="s">
        <v>630</v>
      </c>
      <c r="M26" s="13" t="s">
        <v>631</v>
      </c>
      <c r="N26" s="36" t="s">
        <v>632</v>
      </c>
      <c r="O26" s="3" t="e">
        <f t="shared" si="1"/>
        <v>#VALUE!</v>
      </c>
      <c r="P26" s="4">
        <v>3</v>
      </c>
    </row>
    <row r="27" spans="1:16" ht="15" x14ac:dyDescent="0.2">
      <c r="A27" s="34" t="s">
        <v>289</v>
      </c>
      <c r="B27" s="12" t="s">
        <v>493</v>
      </c>
      <c r="C27" s="13" t="s">
        <v>585</v>
      </c>
      <c r="D27" s="13" t="s">
        <v>494</v>
      </c>
      <c r="E27" s="13" t="s">
        <v>585</v>
      </c>
      <c r="F27" s="13" t="s">
        <v>554</v>
      </c>
      <c r="G27" s="13" t="s">
        <v>518</v>
      </c>
      <c r="H27" s="13" t="s">
        <v>585</v>
      </c>
      <c r="I27" s="13" t="s">
        <v>503</v>
      </c>
      <c r="J27" s="13" t="s">
        <v>633</v>
      </c>
      <c r="K27" s="13" t="s">
        <v>555</v>
      </c>
      <c r="L27" s="13" t="s">
        <v>634</v>
      </c>
      <c r="M27" s="13" t="s">
        <v>591</v>
      </c>
      <c r="N27" s="36" t="s">
        <v>635</v>
      </c>
      <c r="O27" s="3" t="e">
        <f t="shared" si="1"/>
        <v>#VALUE!</v>
      </c>
    </row>
    <row r="28" spans="1:16" ht="15" x14ac:dyDescent="0.2">
      <c r="A28" s="34" t="s">
        <v>297</v>
      </c>
      <c r="B28" s="12" t="s">
        <v>636</v>
      </c>
      <c r="C28" s="13" t="s">
        <v>637</v>
      </c>
      <c r="D28" s="13" t="s">
        <v>638</v>
      </c>
      <c r="E28" s="13" t="s">
        <v>639</v>
      </c>
      <c r="F28" s="13" t="s">
        <v>640</v>
      </c>
      <c r="G28" s="13" t="s">
        <v>641</v>
      </c>
      <c r="H28" s="13" t="s">
        <v>642</v>
      </c>
      <c r="I28" s="13" t="s">
        <v>643</v>
      </c>
      <c r="J28" s="13" t="s">
        <v>644</v>
      </c>
      <c r="K28" s="13" t="s">
        <v>645</v>
      </c>
      <c r="L28" s="13" t="s">
        <v>646</v>
      </c>
      <c r="M28" s="13" t="s">
        <v>647</v>
      </c>
      <c r="N28" s="36" t="s">
        <v>648</v>
      </c>
      <c r="O28" s="3" t="e">
        <f t="shared" si="1"/>
        <v>#VALUE!</v>
      </c>
    </row>
    <row r="29" spans="1:16" ht="15" x14ac:dyDescent="0.2">
      <c r="A29" s="34" t="s">
        <v>311</v>
      </c>
      <c r="B29" s="12" t="s">
        <v>649</v>
      </c>
      <c r="C29" s="13" t="s">
        <v>650</v>
      </c>
      <c r="D29" s="13" t="s">
        <v>597</v>
      </c>
      <c r="E29" s="13" t="s">
        <v>583</v>
      </c>
      <c r="F29" s="13" t="s">
        <v>651</v>
      </c>
      <c r="G29" s="13" t="s">
        <v>652</v>
      </c>
      <c r="H29" s="13" t="s">
        <v>653</v>
      </c>
      <c r="I29" s="13" t="s">
        <v>654</v>
      </c>
      <c r="J29" s="13" t="s">
        <v>655</v>
      </c>
      <c r="K29" s="13" t="s">
        <v>656</v>
      </c>
      <c r="L29" s="13" t="s">
        <v>657</v>
      </c>
      <c r="M29" s="13" t="s">
        <v>658</v>
      </c>
      <c r="N29" s="36" t="s">
        <v>659</v>
      </c>
      <c r="O29" s="3" t="e">
        <f t="shared" si="1"/>
        <v>#VALUE!</v>
      </c>
      <c r="P29" s="4">
        <v>1</v>
      </c>
    </row>
    <row r="30" spans="1:16" ht="15" x14ac:dyDescent="0.2">
      <c r="A30" s="34" t="s">
        <v>325</v>
      </c>
      <c r="B30" s="12" t="s">
        <v>660</v>
      </c>
      <c r="C30" s="13" t="s">
        <v>661</v>
      </c>
      <c r="D30" s="13" t="s">
        <v>662</v>
      </c>
      <c r="E30" s="13" t="s">
        <v>663</v>
      </c>
      <c r="F30" s="13" t="s">
        <v>664</v>
      </c>
      <c r="G30" s="13" t="s">
        <v>665</v>
      </c>
      <c r="H30" s="13" t="s">
        <v>666</v>
      </c>
      <c r="I30" s="13" t="s">
        <v>667</v>
      </c>
      <c r="J30" s="13" t="s">
        <v>668</v>
      </c>
      <c r="K30" s="13" t="s">
        <v>669</v>
      </c>
      <c r="L30" s="13" t="s">
        <v>670</v>
      </c>
      <c r="M30" s="13" t="s">
        <v>671</v>
      </c>
      <c r="N30" s="36" t="s">
        <v>672</v>
      </c>
      <c r="O30" s="3" t="e">
        <f t="shared" si="1"/>
        <v>#VALUE!</v>
      </c>
    </row>
    <row r="31" spans="1:16" ht="15" x14ac:dyDescent="0.2">
      <c r="A31" s="34" t="s">
        <v>339</v>
      </c>
      <c r="B31" s="12" t="s">
        <v>673</v>
      </c>
      <c r="C31" s="13" t="s">
        <v>674</v>
      </c>
      <c r="D31" s="13" t="s">
        <v>675</v>
      </c>
      <c r="E31" s="13" t="s">
        <v>676</v>
      </c>
      <c r="F31" s="13" t="s">
        <v>677</v>
      </c>
      <c r="G31" s="13" t="s">
        <v>678</v>
      </c>
      <c r="H31" s="13" t="s">
        <v>679</v>
      </c>
      <c r="I31" s="13" t="s">
        <v>680</v>
      </c>
      <c r="J31" s="13" t="s">
        <v>681</v>
      </c>
      <c r="K31" s="13" t="s">
        <v>682</v>
      </c>
      <c r="L31" s="13" t="s">
        <v>683</v>
      </c>
      <c r="M31" s="13" t="s">
        <v>684</v>
      </c>
      <c r="N31" s="36" t="s">
        <v>685</v>
      </c>
      <c r="O31" s="3" t="e">
        <f t="shared" si="1"/>
        <v>#VALUE!</v>
      </c>
    </row>
    <row r="32" spans="1:16" ht="15" x14ac:dyDescent="0.2">
      <c r="A32" s="34" t="s">
        <v>353</v>
      </c>
      <c r="B32" s="12" t="s">
        <v>565</v>
      </c>
      <c r="C32" s="13" t="s">
        <v>572</v>
      </c>
      <c r="D32" s="13" t="s">
        <v>518</v>
      </c>
      <c r="E32" s="13" t="s">
        <v>572</v>
      </c>
      <c r="F32" s="13" t="s">
        <v>576</v>
      </c>
      <c r="G32" s="13" t="s">
        <v>564</v>
      </c>
      <c r="H32" s="13" t="s">
        <v>576</v>
      </c>
      <c r="I32" s="13" t="s">
        <v>493</v>
      </c>
      <c r="J32" s="13" t="s">
        <v>686</v>
      </c>
      <c r="K32" s="13" t="s">
        <v>503</v>
      </c>
      <c r="L32" s="13" t="s">
        <v>590</v>
      </c>
      <c r="M32" s="13" t="s">
        <v>499</v>
      </c>
      <c r="N32" s="36" t="s">
        <v>687</v>
      </c>
      <c r="O32" s="3" t="e">
        <f t="shared" si="1"/>
        <v>#VALUE!</v>
      </c>
    </row>
    <row r="33" spans="1:15" ht="15" x14ac:dyDescent="0.2">
      <c r="A33" s="34" t="s">
        <v>366</v>
      </c>
      <c r="B33" s="12" t="s">
        <v>493</v>
      </c>
      <c r="C33" s="13" t="s">
        <v>494</v>
      </c>
      <c r="D33" s="13" t="s">
        <v>572</v>
      </c>
      <c r="E33" s="13" t="s">
        <v>688</v>
      </c>
      <c r="F33" s="13" t="s">
        <v>689</v>
      </c>
      <c r="G33" s="13" t="s">
        <v>573</v>
      </c>
      <c r="H33" s="13" t="s">
        <v>690</v>
      </c>
      <c r="I33" s="13" t="s">
        <v>494</v>
      </c>
      <c r="J33" s="13" t="s">
        <v>589</v>
      </c>
      <c r="K33" s="13" t="s">
        <v>595</v>
      </c>
      <c r="L33" s="13" t="s">
        <v>691</v>
      </c>
      <c r="M33" s="13" t="s">
        <v>497</v>
      </c>
      <c r="N33" s="36" t="s">
        <v>692</v>
      </c>
      <c r="O33" s="3" t="e">
        <f t="shared" si="1"/>
        <v>#VALUE!</v>
      </c>
    </row>
    <row r="34" spans="1:15" ht="15" x14ac:dyDescent="0.2">
      <c r="A34" s="34" t="s">
        <v>693</v>
      </c>
      <c r="B34" s="12" t="s">
        <v>565</v>
      </c>
      <c r="C34" s="13" t="s">
        <v>493</v>
      </c>
      <c r="D34" s="13" t="s">
        <v>503</v>
      </c>
      <c r="E34" s="13" t="s">
        <v>560</v>
      </c>
      <c r="F34" s="13" t="s">
        <v>564</v>
      </c>
      <c r="G34" s="13" t="s">
        <v>493</v>
      </c>
      <c r="H34" s="13" t="s">
        <v>566</v>
      </c>
      <c r="I34" s="13" t="s">
        <v>493</v>
      </c>
      <c r="J34" s="13" t="s">
        <v>686</v>
      </c>
      <c r="K34" s="13" t="s">
        <v>503</v>
      </c>
      <c r="L34" s="13" t="s">
        <v>634</v>
      </c>
      <c r="M34" s="13" t="s">
        <v>499</v>
      </c>
      <c r="N34" s="36" t="s">
        <v>635</v>
      </c>
      <c r="O34" s="3" t="e">
        <f t="shared" si="1"/>
        <v>#VALUE!</v>
      </c>
    </row>
    <row r="35" spans="1:15" ht="15" x14ac:dyDescent="0.2">
      <c r="A35" s="34" t="s">
        <v>694</v>
      </c>
      <c r="B35" s="12" t="s">
        <v>595</v>
      </c>
      <c r="C35" s="13" t="s">
        <v>595</v>
      </c>
      <c r="D35" s="13" t="s">
        <v>695</v>
      </c>
      <c r="E35" s="13" t="s">
        <v>696</v>
      </c>
      <c r="F35" s="13" t="s">
        <v>575</v>
      </c>
      <c r="G35" s="13" t="s">
        <v>697</v>
      </c>
      <c r="H35" s="13" t="s">
        <v>573</v>
      </c>
      <c r="I35" s="13" t="s">
        <v>518</v>
      </c>
      <c r="J35" s="13" t="s">
        <v>698</v>
      </c>
      <c r="K35" s="13" t="s">
        <v>565</v>
      </c>
      <c r="L35" s="13" t="s">
        <v>699</v>
      </c>
      <c r="M35" s="13" t="s">
        <v>700</v>
      </c>
      <c r="N35" s="36" t="s">
        <v>701</v>
      </c>
      <c r="O35" s="3" t="e">
        <f t="shared" si="1"/>
        <v>#VALUE!</v>
      </c>
    </row>
    <row r="36" spans="1:15" ht="15" x14ac:dyDescent="0.2">
      <c r="A36" s="34" t="s">
        <v>702</v>
      </c>
      <c r="B36" s="12" t="s">
        <v>493</v>
      </c>
      <c r="C36" s="13" t="s">
        <v>493</v>
      </c>
      <c r="D36" s="13" t="s">
        <v>493</v>
      </c>
      <c r="E36" s="13" t="s">
        <v>493</v>
      </c>
      <c r="F36" s="13" t="s">
        <v>493</v>
      </c>
      <c r="G36" s="13" t="s">
        <v>493</v>
      </c>
      <c r="H36" s="13" t="s">
        <v>493</v>
      </c>
      <c r="I36" s="13" t="s">
        <v>493</v>
      </c>
      <c r="J36" s="13" t="s">
        <v>495</v>
      </c>
      <c r="K36" s="13" t="s">
        <v>494</v>
      </c>
      <c r="L36" s="13" t="s">
        <v>496</v>
      </c>
      <c r="M36" s="13" t="s">
        <v>499</v>
      </c>
      <c r="N36" s="36" t="s">
        <v>563</v>
      </c>
      <c r="O36" s="3" t="e">
        <f t="shared" si="1"/>
        <v>#VALUE!</v>
      </c>
    </row>
    <row r="37" spans="1:15" x14ac:dyDescent="0.15">
      <c r="A37" s="37" t="s">
        <v>421</v>
      </c>
      <c r="B37" s="38" t="s">
        <v>703</v>
      </c>
      <c r="C37" s="39" t="s">
        <v>703</v>
      </c>
      <c r="D37" s="39" t="s">
        <v>703</v>
      </c>
      <c r="E37" s="39" t="s">
        <v>703</v>
      </c>
      <c r="F37" s="39" t="s">
        <v>703</v>
      </c>
      <c r="G37" s="39" t="s">
        <v>703</v>
      </c>
      <c r="H37" s="39" t="s">
        <v>703</v>
      </c>
      <c r="I37" s="39" t="s">
        <v>703</v>
      </c>
      <c r="J37" s="39" t="s">
        <v>493</v>
      </c>
      <c r="K37" s="39" t="s">
        <v>703</v>
      </c>
      <c r="L37" s="39" t="s">
        <v>704</v>
      </c>
      <c r="M37" s="39" t="s">
        <v>705</v>
      </c>
      <c r="N37" s="36" t="s">
        <v>706</v>
      </c>
      <c r="O37" s="3" t="e">
        <f t="shared" si="1"/>
        <v>#VALUE!</v>
      </c>
    </row>
    <row r="38" spans="1:15" x14ac:dyDescent="0.15">
      <c r="A38" s="37" t="s">
        <v>707</v>
      </c>
      <c r="B38" s="38" t="s">
        <v>708</v>
      </c>
      <c r="C38" s="39" t="s">
        <v>709</v>
      </c>
      <c r="D38" s="39" t="s">
        <v>703</v>
      </c>
      <c r="E38" s="39" t="s">
        <v>710</v>
      </c>
      <c r="F38" s="39" t="s">
        <v>703</v>
      </c>
      <c r="G38" s="39" t="s">
        <v>703</v>
      </c>
      <c r="H38" s="39" t="s">
        <v>711</v>
      </c>
      <c r="I38" s="39" t="s">
        <v>712</v>
      </c>
      <c r="J38" s="39" t="s">
        <v>493</v>
      </c>
      <c r="K38" s="39" t="s">
        <v>713</v>
      </c>
      <c r="L38" s="39" t="s">
        <v>714</v>
      </c>
      <c r="M38" s="39" t="s">
        <v>500</v>
      </c>
      <c r="N38" s="36" t="s">
        <v>715</v>
      </c>
      <c r="O38" s="3" t="e">
        <f t="shared" si="1"/>
        <v>#VALUE!</v>
      </c>
    </row>
    <row r="39" spans="1:15" x14ac:dyDescent="0.15">
      <c r="A39" s="40" t="s">
        <v>16</v>
      </c>
      <c r="B39" s="41" t="s">
        <v>716</v>
      </c>
      <c r="C39" s="36" t="s">
        <v>717</v>
      </c>
      <c r="D39" s="36" t="s">
        <v>718</v>
      </c>
      <c r="E39" s="36" t="s">
        <v>719</v>
      </c>
      <c r="F39" s="36" t="s">
        <v>720</v>
      </c>
      <c r="G39" s="36" t="s">
        <v>721</v>
      </c>
      <c r="H39" s="36" t="s">
        <v>722</v>
      </c>
      <c r="I39" s="36" t="s">
        <v>723</v>
      </c>
      <c r="J39" s="36" t="s">
        <v>724</v>
      </c>
      <c r="K39" s="36" t="s">
        <v>725</v>
      </c>
      <c r="L39" s="36" t="s">
        <v>726</v>
      </c>
      <c r="M39" s="36" t="s">
        <v>727</v>
      </c>
      <c r="N39" s="36" t="s">
        <v>728</v>
      </c>
      <c r="O39" s="3" t="e">
        <f t="shared" si="1"/>
        <v>#VALUE!</v>
      </c>
    </row>
    <row r="41" spans="1:15" x14ac:dyDescent="0.15">
      <c r="M41" s="42" t="s">
        <v>729</v>
      </c>
    </row>
    <row r="42" spans="1:15" x14ac:dyDescent="0.15">
      <c r="M42" s="43">
        <v>63524990.938000001</v>
      </c>
      <c r="N42" s="44" t="e">
        <f>N39/M42</f>
        <v>#VALUE!</v>
      </c>
    </row>
  </sheetData>
  <pageMargins left="0.11811023622047245" right="0.11811023622047245" top="0.15748031496062992" bottom="0.15748031496062992" header="0.31496062992125984" footer="0.31496062992125984"/>
  <pageSetup paperSize="9" scale="8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N13"/>
  <sheetViews>
    <sheetView workbookViewId="0">
      <selection activeCell="E1" sqref="E1:N1"/>
    </sheetView>
  </sheetViews>
  <sheetFormatPr baseColWidth="10" defaultColWidth="11.5" defaultRowHeight="15" x14ac:dyDescent="0.2"/>
  <cols>
    <col min="1" max="1" width="11.5" style="20"/>
    <col min="2" max="2" width="5.1640625" style="24" bestFit="1" customWidth="1"/>
    <col min="3" max="3" width="11.5" style="24"/>
    <col min="4" max="16384" width="11.5" style="20"/>
  </cols>
  <sheetData>
    <row r="1" spans="2:14" ht="29.25" customHeight="1" x14ac:dyDescent="0.2">
      <c r="E1" s="104" t="s">
        <v>730</v>
      </c>
      <c r="F1" s="104"/>
      <c r="G1" s="104"/>
      <c r="H1" s="104"/>
      <c r="I1" s="104"/>
      <c r="J1" s="104"/>
      <c r="K1" s="104"/>
      <c r="L1" s="104"/>
      <c r="M1" s="104"/>
      <c r="N1" s="104"/>
    </row>
    <row r="2" spans="2:14" x14ac:dyDescent="0.2">
      <c r="B2" s="4" t="s">
        <v>4</v>
      </c>
      <c r="C2" s="45">
        <v>1431486.8919999995</v>
      </c>
    </row>
    <row r="3" spans="2:14" x14ac:dyDescent="0.2">
      <c r="B3" s="4" t="s">
        <v>5</v>
      </c>
      <c r="C3" s="45">
        <v>1088738.541</v>
      </c>
    </row>
    <row r="4" spans="2:14" x14ac:dyDescent="0.2">
      <c r="B4" s="4" t="s">
        <v>6</v>
      </c>
      <c r="C4" s="45">
        <v>1128956.442</v>
      </c>
    </row>
    <row r="5" spans="2:14" x14ac:dyDescent="0.2">
      <c r="B5" s="4" t="s">
        <v>7</v>
      </c>
      <c r="C5" s="45">
        <v>1519200.9240000001</v>
      </c>
    </row>
    <row r="6" spans="2:14" x14ac:dyDescent="0.2">
      <c r="B6" s="4" t="s">
        <v>8</v>
      </c>
      <c r="C6" s="45">
        <v>1083791.1910000003</v>
      </c>
    </row>
    <row r="7" spans="2:14" x14ac:dyDescent="0.2">
      <c r="B7" s="4" t="s">
        <v>9</v>
      </c>
      <c r="C7" s="45">
        <v>1223011.0889999999</v>
      </c>
    </row>
    <row r="8" spans="2:14" x14ac:dyDescent="0.2">
      <c r="B8" s="4" t="s">
        <v>10</v>
      </c>
      <c r="C8" s="45">
        <v>1388311.4619999998</v>
      </c>
    </row>
    <row r="9" spans="2:14" x14ac:dyDescent="0.2">
      <c r="B9" s="4" t="s">
        <v>11</v>
      </c>
      <c r="C9" s="45">
        <v>1379663.0650000002</v>
      </c>
    </row>
    <row r="10" spans="2:14" x14ac:dyDescent="0.2">
      <c r="B10" s="4" t="s">
        <v>12</v>
      </c>
      <c r="C10" s="45">
        <v>1198586.1010000003</v>
      </c>
    </row>
    <row r="11" spans="2:14" x14ac:dyDescent="0.2">
      <c r="B11" s="4" t="s">
        <v>13</v>
      </c>
      <c r="C11" s="45">
        <v>1199201.55</v>
      </c>
    </row>
    <row r="12" spans="2:14" x14ac:dyDescent="0.2">
      <c r="B12" s="4" t="s">
        <v>14</v>
      </c>
      <c r="C12" s="45">
        <v>1377820.5409999997</v>
      </c>
    </row>
    <row r="13" spans="2:14" x14ac:dyDescent="0.2">
      <c r="B13" s="4" t="s">
        <v>15</v>
      </c>
      <c r="C13" s="45">
        <v>1473578.0929999999</v>
      </c>
    </row>
  </sheetData>
  <mergeCells count="1">
    <mergeCell ref="E1:N1"/>
  </mergeCells>
  <pageMargins left="0.11811023622047245" right="0.11811023622047245" top="0.19685039370078738" bottom="0.15748031496062992" header="0.31496062992125984" footer="0.31496062992125984"/>
  <pageSetup paperSize="9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P35"/>
  <sheetViews>
    <sheetView workbookViewId="0">
      <selection activeCell="T38" sqref="T38"/>
    </sheetView>
  </sheetViews>
  <sheetFormatPr baseColWidth="10" defaultColWidth="11.5" defaultRowHeight="13" x14ac:dyDescent="0.15"/>
  <cols>
    <col min="1" max="1" width="23.5" style="1" customWidth="1"/>
    <col min="2" max="9" width="10.5" style="2" bestFit="1" customWidth="1"/>
    <col min="10" max="10" width="13" style="2" bestFit="1" customWidth="1"/>
    <col min="11" max="11" width="10.5" style="2" bestFit="1" customWidth="1"/>
    <col min="12" max="12" width="12.1640625" style="2" bestFit="1" customWidth="1"/>
    <col min="13" max="13" width="11.33203125" style="2" bestFit="1" customWidth="1"/>
    <col min="14" max="14" width="11.5" style="2" bestFit="1" customWidth="1"/>
    <col min="15" max="15" width="7.33203125" style="3" bestFit="1" customWidth="1"/>
    <col min="16" max="16" width="4.33203125" style="4" customWidth="1"/>
    <col min="17" max="16384" width="11.5" style="1"/>
  </cols>
  <sheetData>
    <row r="2" spans="1:16" x14ac:dyDescent="0.15">
      <c r="A2" s="5" t="s">
        <v>0</v>
      </c>
    </row>
    <row r="3" spans="1:16" x14ac:dyDescent="0.15">
      <c r="A3" s="5"/>
    </row>
    <row r="4" spans="1:16" x14ac:dyDescent="0.15">
      <c r="A4" s="5" t="s">
        <v>731</v>
      </c>
    </row>
    <row r="5" spans="1:16" x14ac:dyDescent="0.15">
      <c r="A5" s="5" t="s">
        <v>453</v>
      </c>
    </row>
    <row r="7" spans="1:16" x14ac:dyDescent="0.15">
      <c r="A7" s="32" t="s">
        <v>451</v>
      </c>
      <c r="B7" s="33" t="s">
        <v>454</v>
      </c>
      <c r="C7" s="33" t="s">
        <v>455</v>
      </c>
      <c r="D7" s="33" t="s">
        <v>456</v>
      </c>
      <c r="E7" s="33" t="s">
        <v>457</v>
      </c>
      <c r="F7" s="33" t="s">
        <v>458</v>
      </c>
      <c r="G7" s="33" t="s">
        <v>459</v>
      </c>
      <c r="H7" s="33" t="s">
        <v>460</v>
      </c>
      <c r="I7" s="33" t="s">
        <v>461</v>
      </c>
      <c r="J7" s="33" t="s">
        <v>462</v>
      </c>
      <c r="K7" s="33" t="s">
        <v>463</v>
      </c>
      <c r="L7" s="33" t="s">
        <v>464</v>
      </c>
      <c r="M7" s="33" t="s">
        <v>465</v>
      </c>
      <c r="N7" s="33" t="s">
        <v>16</v>
      </c>
    </row>
    <row r="8" spans="1:16" ht="15" x14ac:dyDescent="0.2">
      <c r="A8" s="46" t="s">
        <v>18</v>
      </c>
      <c r="B8" s="47" t="s">
        <v>732</v>
      </c>
      <c r="C8" s="48" t="s">
        <v>732</v>
      </c>
      <c r="D8" s="48" t="s">
        <v>732</v>
      </c>
      <c r="E8" s="48" t="s">
        <v>732</v>
      </c>
      <c r="F8" s="48" t="s">
        <v>732</v>
      </c>
      <c r="G8" s="48" t="s">
        <v>732</v>
      </c>
      <c r="H8" s="48" t="s">
        <v>732</v>
      </c>
      <c r="I8" s="48" t="s">
        <v>732</v>
      </c>
      <c r="J8" s="48" t="s">
        <v>733</v>
      </c>
      <c r="K8" s="48" t="s">
        <v>732</v>
      </c>
      <c r="L8" s="48" t="s">
        <v>734</v>
      </c>
      <c r="M8" s="48" t="s">
        <v>159</v>
      </c>
      <c r="N8" s="49" t="s">
        <v>735</v>
      </c>
      <c r="O8" s="3" t="e">
        <f t="shared" ref="O8:O32" si="0">N8/$N$32</f>
        <v>#VALUE!</v>
      </c>
    </row>
    <row r="9" spans="1:16" ht="15" x14ac:dyDescent="0.2">
      <c r="A9" s="34" t="s">
        <v>479</v>
      </c>
      <c r="B9" s="50" t="s">
        <v>732</v>
      </c>
      <c r="C9" s="51" t="s">
        <v>732</v>
      </c>
      <c r="D9" s="51" t="s">
        <v>732</v>
      </c>
      <c r="E9" s="51" t="s">
        <v>736</v>
      </c>
      <c r="F9" s="51" t="s">
        <v>732</v>
      </c>
      <c r="G9" s="51" t="s">
        <v>732</v>
      </c>
      <c r="H9" s="51" t="s">
        <v>732</v>
      </c>
      <c r="I9" s="51" t="s">
        <v>732</v>
      </c>
      <c r="J9" s="51" t="s">
        <v>733</v>
      </c>
      <c r="K9" s="51" t="s">
        <v>732</v>
      </c>
      <c r="L9" s="51" t="s">
        <v>737</v>
      </c>
      <c r="M9" s="51" t="s">
        <v>159</v>
      </c>
      <c r="N9" s="52" t="s">
        <v>738</v>
      </c>
      <c r="O9" s="3" t="e">
        <f t="shared" si="0"/>
        <v>#VALUE!</v>
      </c>
      <c r="P9" s="4">
        <v>3</v>
      </c>
    </row>
    <row r="10" spans="1:16" ht="15" x14ac:dyDescent="0.2">
      <c r="A10" s="34" t="s">
        <v>46</v>
      </c>
      <c r="B10" s="50" t="s">
        <v>739</v>
      </c>
      <c r="C10" s="51" t="s">
        <v>740</v>
      </c>
      <c r="D10" s="51" t="s">
        <v>741</v>
      </c>
      <c r="E10" s="51" t="s">
        <v>742</v>
      </c>
      <c r="F10" s="51" t="s">
        <v>743</v>
      </c>
      <c r="G10" s="51" t="s">
        <v>744</v>
      </c>
      <c r="H10" s="51" t="s">
        <v>745</v>
      </c>
      <c r="I10" s="51" t="s">
        <v>746</v>
      </c>
      <c r="J10" s="51" t="s">
        <v>747</v>
      </c>
      <c r="K10" s="51" t="s">
        <v>748</v>
      </c>
      <c r="L10" s="51" t="s">
        <v>749</v>
      </c>
      <c r="M10" s="51" t="s">
        <v>750</v>
      </c>
      <c r="N10" s="52" t="s">
        <v>751</v>
      </c>
      <c r="O10" s="3" t="e">
        <f t="shared" si="0"/>
        <v>#VALUE!</v>
      </c>
    </row>
    <row r="11" spans="1:16" ht="15" x14ac:dyDescent="0.2">
      <c r="A11" s="34" t="s">
        <v>60</v>
      </c>
      <c r="B11" s="50" t="s">
        <v>752</v>
      </c>
      <c r="C11" s="51" t="s">
        <v>753</v>
      </c>
      <c r="D11" s="51" t="s">
        <v>754</v>
      </c>
      <c r="E11" s="51" t="s">
        <v>755</v>
      </c>
      <c r="F11" s="51" t="s">
        <v>756</v>
      </c>
      <c r="G11" s="51" t="s">
        <v>757</v>
      </c>
      <c r="H11" s="51" t="s">
        <v>758</v>
      </c>
      <c r="I11" s="51" t="s">
        <v>759</v>
      </c>
      <c r="J11" s="51" t="s">
        <v>760</v>
      </c>
      <c r="K11" s="51" t="s">
        <v>761</v>
      </c>
      <c r="L11" s="51" t="s">
        <v>762</v>
      </c>
      <c r="M11" s="51" t="s">
        <v>763</v>
      </c>
      <c r="N11" s="52" t="s">
        <v>764</v>
      </c>
      <c r="O11" s="3" t="e">
        <f t="shared" si="0"/>
        <v>#VALUE!</v>
      </c>
    </row>
    <row r="12" spans="1:16" ht="15" x14ac:dyDescent="0.2">
      <c r="A12" s="34" t="s">
        <v>74</v>
      </c>
      <c r="B12" s="50" t="s">
        <v>765</v>
      </c>
      <c r="C12" s="51" t="s">
        <v>766</v>
      </c>
      <c r="D12" s="51" t="s">
        <v>767</v>
      </c>
      <c r="E12" s="51" t="s">
        <v>768</v>
      </c>
      <c r="F12" s="51" t="s">
        <v>769</v>
      </c>
      <c r="G12" s="51" t="s">
        <v>770</v>
      </c>
      <c r="H12" s="51" t="s">
        <v>771</v>
      </c>
      <c r="I12" s="51" t="s">
        <v>772</v>
      </c>
      <c r="J12" s="51" t="s">
        <v>773</v>
      </c>
      <c r="K12" s="51" t="s">
        <v>774</v>
      </c>
      <c r="L12" s="51" t="s">
        <v>775</v>
      </c>
      <c r="M12" s="51" t="s">
        <v>776</v>
      </c>
      <c r="N12" s="52" t="s">
        <v>777</v>
      </c>
      <c r="O12" s="3" t="e">
        <f t="shared" si="0"/>
        <v>#VALUE!</v>
      </c>
    </row>
    <row r="13" spans="1:16" ht="15" x14ac:dyDescent="0.2">
      <c r="A13" s="34" t="s">
        <v>778</v>
      </c>
      <c r="B13" s="50" t="s">
        <v>779</v>
      </c>
      <c r="C13" s="51" t="s">
        <v>780</v>
      </c>
      <c r="D13" s="51" t="s">
        <v>781</v>
      </c>
      <c r="E13" s="51" t="s">
        <v>782</v>
      </c>
      <c r="F13" s="51" t="s">
        <v>783</v>
      </c>
      <c r="G13" s="51" t="s">
        <v>784</v>
      </c>
      <c r="H13" s="51" t="s">
        <v>785</v>
      </c>
      <c r="I13" s="51" t="s">
        <v>786</v>
      </c>
      <c r="J13" s="51" t="s">
        <v>787</v>
      </c>
      <c r="K13" s="51" t="s">
        <v>788</v>
      </c>
      <c r="L13" s="51" t="s">
        <v>789</v>
      </c>
      <c r="M13" s="51" t="s">
        <v>790</v>
      </c>
      <c r="N13" s="52" t="s">
        <v>791</v>
      </c>
      <c r="O13" s="3" t="e">
        <f t="shared" si="0"/>
        <v>#VALUE!</v>
      </c>
    </row>
    <row r="14" spans="1:16" ht="15" x14ac:dyDescent="0.2">
      <c r="A14" s="34" t="s">
        <v>102</v>
      </c>
      <c r="B14" s="50" t="s">
        <v>732</v>
      </c>
      <c r="C14" s="51" t="s">
        <v>732</v>
      </c>
      <c r="D14" s="51" t="s">
        <v>732</v>
      </c>
      <c r="E14" s="51" t="s">
        <v>732</v>
      </c>
      <c r="F14" s="51" t="s">
        <v>792</v>
      </c>
      <c r="G14" s="51" t="s">
        <v>793</v>
      </c>
      <c r="H14" s="51" t="s">
        <v>794</v>
      </c>
      <c r="I14" s="51" t="s">
        <v>795</v>
      </c>
      <c r="J14" s="51" t="s">
        <v>796</v>
      </c>
      <c r="K14" s="51" t="s">
        <v>797</v>
      </c>
      <c r="L14" s="51" t="s">
        <v>798</v>
      </c>
      <c r="M14" s="51" t="s">
        <v>799</v>
      </c>
      <c r="N14" s="52" t="s">
        <v>800</v>
      </c>
      <c r="O14" s="3" t="e">
        <f t="shared" si="0"/>
        <v>#VALUE!</v>
      </c>
    </row>
    <row r="15" spans="1:16" ht="15" x14ac:dyDescent="0.2">
      <c r="A15" s="34" t="s">
        <v>116</v>
      </c>
      <c r="B15" s="50" t="s">
        <v>585</v>
      </c>
      <c r="C15" s="51" t="s">
        <v>801</v>
      </c>
      <c r="D15" s="51" t="s">
        <v>802</v>
      </c>
      <c r="E15" s="51" t="s">
        <v>803</v>
      </c>
      <c r="F15" s="51" t="s">
        <v>804</v>
      </c>
      <c r="G15" s="51" t="s">
        <v>805</v>
      </c>
      <c r="H15" s="51" t="s">
        <v>806</v>
      </c>
      <c r="I15" s="51" t="s">
        <v>807</v>
      </c>
      <c r="J15" s="51" t="s">
        <v>808</v>
      </c>
      <c r="K15" s="51" t="s">
        <v>809</v>
      </c>
      <c r="L15" s="51" t="s">
        <v>810</v>
      </c>
      <c r="M15" s="51" t="s">
        <v>811</v>
      </c>
      <c r="N15" s="52" t="s">
        <v>812</v>
      </c>
      <c r="O15" s="3" t="e">
        <f t="shared" si="0"/>
        <v>#VALUE!</v>
      </c>
    </row>
    <row r="16" spans="1:16" ht="15" x14ac:dyDescent="0.2">
      <c r="A16" s="34" t="s">
        <v>130</v>
      </c>
      <c r="B16" s="50" t="s">
        <v>813</v>
      </c>
      <c r="C16" s="51" t="s">
        <v>814</v>
      </c>
      <c r="D16" s="51" t="s">
        <v>815</v>
      </c>
      <c r="E16" s="51" t="s">
        <v>816</v>
      </c>
      <c r="F16" s="51" t="s">
        <v>817</v>
      </c>
      <c r="G16" s="51" t="s">
        <v>818</v>
      </c>
      <c r="H16" s="51" t="s">
        <v>819</v>
      </c>
      <c r="I16" s="51" t="s">
        <v>820</v>
      </c>
      <c r="J16" s="51" t="s">
        <v>821</v>
      </c>
      <c r="K16" s="51" t="s">
        <v>822</v>
      </c>
      <c r="L16" s="51" t="s">
        <v>823</v>
      </c>
      <c r="M16" s="51" t="s">
        <v>824</v>
      </c>
      <c r="N16" s="52" t="s">
        <v>825</v>
      </c>
      <c r="O16" s="3" t="e">
        <f t="shared" si="0"/>
        <v>#VALUE!</v>
      </c>
      <c r="P16" s="4">
        <v>4</v>
      </c>
    </row>
    <row r="17" spans="1:16" ht="15" x14ac:dyDescent="0.2">
      <c r="A17" s="34" t="s">
        <v>144</v>
      </c>
      <c r="B17" s="50" t="s">
        <v>826</v>
      </c>
      <c r="C17" s="51" t="s">
        <v>827</v>
      </c>
      <c r="D17" s="51" t="s">
        <v>828</v>
      </c>
      <c r="E17" s="51" t="s">
        <v>829</v>
      </c>
      <c r="F17" s="51" t="s">
        <v>830</v>
      </c>
      <c r="G17" s="51" t="s">
        <v>831</v>
      </c>
      <c r="H17" s="51" t="s">
        <v>832</v>
      </c>
      <c r="I17" s="51" t="s">
        <v>833</v>
      </c>
      <c r="J17" s="51" t="s">
        <v>834</v>
      </c>
      <c r="K17" s="51" t="s">
        <v>835</v>
      </c>
      <c r="L17" s="51" t="s">
        <v>836</v>
      </c>
      <c r="M17" s="51" t="s">
        <v>837</v>
      </c>
      <c r="N17" s="52" t="s">
        <v>838</v>
      </c>
      <c r="O17" s="3" t="e">
        <f t="shared" si="0"/>
        <v>#VALUE!</v>
      </c>
    </row>
    <row r="18" spans="1:16" ht="15" x14ac:dyDescent="0.2">
      <c r="A18" s="34" t="s">
        <v>559</v>
      </c>
      <c r="B18" s="50" t="s">
        <v>732</v>
      </c>
      <c r="C18" s="51" t="s">
        <v>732</v>
      </c>
      <c r="D18" s="51" t="s">
        <v>732</v>
      </c>
      <c r="E18" s="51" t="s">
        <v>732</v>
      </c>
      <c r="F18" s="51" t="s">
        <v>732</v>
      </c>
      <c r="G18" s="51" t="s">
        <v>732</v>
      </c>
      <c r="H18" s="51" t="s">
        <v>732</v>
      </c>
      <c r="I18" s="51" t="s">
        <v>839</v>
      </c>
      <c r="J18" s="51" t="s">
        <v>733</v>
      </c>
      <c r="K18" s="51" t="s">
        <v>732</v>
      </c>
      <c r="L18" s="51" t="s">
        <v>840</v>
      </c>
      <c r="M18" s="51" t="s">
        <v>159</v>
      </c>
      <c r="N18" s="52" t="s">
        <v>841</v>
      </c>
      <c r="O18" s="3" t="e">
        <f t="shared" si="0"/>
        <v>#VALUE!</v>
      </c>
      <c r="P18" s="4">
        <v>1</v>
      </c>
    </row>
    <row r="19" spans="1:16" ht="15" x14ac:dyDescent="0.2">
      <c r="A19" s="34" t="s">
        <v>164</v>
      </c>
      <c r="B19" s="50" t="s">
        <v>842</v>
      </c>
      <c r="C19" s="51" t="s">
        <v>843</v>
      </c>
      <c r="D19" s="51" t="s">
        <v>844</v>
      </c>
      <c r="E19" s="51" t="s">
        <v>845</v>
      </c>
      <c r="F19" s="51" t="s">
        <v>846</v>
      </c>
      <c r="G19" s="51" t="s">
        <v>847</v>
      </c>
      <c r="H19" s="51" t="s">
        <v>848</v>
      </c>
      <c r="I19" s="51" t="s">
        <v>849</v>
      </c>
      <c r="J19" s="51" t="s">
        <v>850</v>
      </c>
      <c r="K19" s="51" t="s">
        <v>851</v>
      </c>
      <c r="L19" s="51" t="s">
        <v>852</v>
      </c>
      <c r="M19" s="51" t="s">
        <v>853</v>
      </c>
      <c r="N19" s="52" t="s">
        <v>854</v>
      </c>
      <c r="O19" s="3" t="e">
        <f t="shared" si="0"/>
        <v>#VALUE!</v>
      </c>
      <c r="P19" s="4">
        <v>2</v>
      </c>
    </row>
    <row r="20" spans="1:16" ht="15" x14ac:dyDescent="0.2">
      <c r="A20" s="34" t="s">
        <v>571</v>
      </c>
      <c r="B20" s="50" t="s">
        <v>855</v>
      </c>
      <c r="C20" s="51" t="s">
        <v>732</v>
      </c>
      <c r="D20" s="51" t="s">
        <v>856</v>
      </c>
      <c r="E20" s="51" t="s">
        <v>857</v>
      </c>
      <c r="F20" s="51" t="s">
        <v>858</v>
      </c>
      <c r="G20" s="51" t="s">
        <v>859</v>
      </c>
      <c r="H20" s="51" t="s">
        <v>860</v>
      </c>
      <c r="I20" s="51" t="s">
        <v>861</v>
      </c>
      <c r="J20" s="51" t="s">
        <v>862</v>
      </c>
      <c r="K20" s="51" t="s">
        <v>863</v>
      </c>
      <c r="L20" s="51" t="s">
        <v>864</v>
      </c>
      <c r="M20" s="51" t="s">
        <v>865</v>
      </c>
      <c r="N20" s="52" t="s">
        <v>866</v>
      </c>
      <c r="O20" s="3" t="e">
        <f t="shared" si="0"/>
        <v>#VALUE!</v>
      </c>
    </row>
    <row r="21" spans="1:16" ht="15" x14ac:dyDescent="0.2">
      <c r="A21" s="34" t="s">
        <v>192</v>
      </c>
      <c r="B21" s="50" t="s">
        <v>867</v>
      </c>
      <c r="C21" s="51" t="s">
        <v>868</v>
      </c>
      <c r="D21" s="51" t="s">
        <v>869</v>
      </c>
      <c r="E21" s="51" t="s">
        <v>870</v>
      </c>
      <c r="F21" s="51" t="s">
        <v>871</v>
      </c>
      <c r="G21" s="51" t="s">
        <v>872</v>
      </c>
      <c r="H21" s="51" t="s">
        <v>873</v>
      </c>
      <c r="I21" s="51" t="s">
        <v>874</v>
      </c>
      <c r="J21" s="51" t="s">
        <v>875</v>
      </c>
      <c r="K21" s="51" t="s">
        <v>876</v>
      </c>
      <c r="L21" s="51" t="s">
        <v>877</v>
      </c>
      <c r="M21" s="51" t="s">
        <v>878</v>
      </c>
      <c r="N21" s="52" t="s">
        <v>879</v>
      </c>
      <c r="O21" s="3" t="e">
        <f t="shared" si="0"/>
        <v>#VALUE!</v>
      </c>
    </row>
    <row r="22" spans="1:16" ht="15" x14ac:dyDescent="0.2">
      <c r="A22" s="34" t="s">
        <v>206</v>
      </c>
      <c r="B22" s="50" t="s">
        <v>880</v>
      </c>
      <c r="C22" s="51" t="s">
        <v>881</v>
      </c>
      <c r="D22" s="51" t="s">
        <v>882</v>
      </c>
      <c r="E22" s="51" t="s">
        <v>883</v>
      </c>
      <c r="F22" s="51" t="s">
        <v>884</v>
      </c>
      <c r="G22" s="51" t="s">
        <v>885</v>
      </c>
      <c r="H22" s="51" t="s">
        <v>886</v>
      </c>
      <c r="I22" s="51" t="s">
        <v>887</v>
      </c>
      <c r="J22" s="51" t="s">
        <v>888</v>
      </c>
      <c r="K22" s="51" t="s">
        <v>889</v>
      </c>
      <c r="L22" s="51" t="s">
        <v>890</v>
      </c>
      <c r="M22" s="51" t="s">
        <v>891</v>
      </c>
      <c r="N22" s="52" t="s">
        <v>892</v>
      </c>
      <c r="O22" s="3" t="e">
        <f t="shared" si="0"/>
        <v>#VALUE!</v>
      </c>
    </row>
    <row r="23" spans="1:16" ht="15" x14ac:dyDescent="0.2">
      <c r="A23" s="34" t="s">
        <v>220</v>
      </c>
      <c r="B23" s="50" t="s">
        <v>893</v>
      </c>
      <c r="C23" s="51" t="s">
        <v>894</v>
      </c>
      <c r="D23" s="51" t="s">
        <v>895</v>
      </c>
      <c r="E23" s="51" t="s">
        <v>896</v>
      </c>
      <c r="F23" s="51" t="s">
        <v>897</v>
      </c>
      <c r="G23" s="51" t="s">
        <v>898</v>
      </c>
      <c r="H23" s="51" t="s">
        <v>899</v>
      </c>
      <c r="I23" s="51" t="s">
        <v>900</v>
      </c>
      <c r="J23" s="51" t="s">
        <v>901</v>
      </c>
      <c r="K23" s="51" t="s">
        <v>902</v>
      </c>
      <c r="L23" s="51" t="s">
        <v>903</v>
      </c>
      <c r="M23" s="51" t="s">
        <v>904</v>
      </c>
      <c r="N23" s="52" t="s">
        <v>905</v>
      </c>
      <c r="O23" s="3" t="e">
        <f t="shared" si="0"/>
        <v>#VALUE!</v>
      </c>
    </row>
    <row r="24" spans="1:16" ht="15" x14ac:dyDescent="0.2">
      <c r="A24" s="34" t="s">
        <v>234</v>
      </c>
      <c r="B24" s="50" t="s">
        <v>906</v>
      </c>
      <c r="C24" s="51" t="s">
        <v>907</v>
      </c>
      <c r="D24" s="51" t="s">
        <v>908</v>
      </c>
      <c r="E24" s="51" t="s">
        <v>909</v>
      </c>
      <c r="F24" s="51" t="s">
        <v>910</v>
      </c>
      <c r="G24" s="51" t="s">
        <v>911</v>
      </c>
      <c r="H24" s="51" t="s">
        <v>912</v>
      </c>
      <c r="I24" s="51" t="s">
        <v>913</v>
      </c>
      <c r="J24" s="51" t="s">
        <v>914</v>
      </c>
      <c r="K24" s="51" t="s">
        <v>915</v>
      </c>
      <c r="L24" s="51" t="s">
        <v>916</v>
      </c>
      <c r="M24" s="51" t="s">
        <v>917</v>
      </c>
      <c r="N24" s="52" t="s">
        <v>918</v>
      </c>
      <c r="O24" s="3" t="e">
        <f t="shared" si="0"/>
        <v>#VALUE!</v>
      </c>
    </row>
    <row r="25" spans="1:16" ht="15" x14ac:dyDescent="0.2">
      <c r="A25" s="34" t="s">
        <v>311</v>
      </c>
      <c r="B25" s="50" t="s">
        <v>732</v>
      </c>
      <c r="C25" s="51" t="s">
        <v>732</v>
      </c>
      <c r="D25" s="51" t="s">
        <v>732</v>
      </c>
      <c r="E25" s="51" t="s">
        <v>732</v>
      </c>
      <c r="F25" s="51" t="s">
        <v>732</v>
      </c>
      <c r="G25" s="51" t="s">
        <v>732</v>
      </c>
      <c r="H25" s="51" t="s">
        <v>732</v>
      </c>
      <c r="I25" s="51" t="s">
        <v>732</v>
      </c>
      <c r="J25" s="51" t="s">
        <v>919</v>
      </c>
      <c r="K25" s="51" t="s">
        <v>732</v>
      </c>
      <c r="L25" s="51" t="s">
        <v>737</v>
      </c>
      <c r="M25" s="51" t="s">
        <v>159</v>
      </c>
      <c r="N25" s="52" t="s">
        <v>920</v>
      </c>
      <c r="O25" s="3" t="e">
        <f t="shared" si="0"/>
        <v>#VALUE!</v>
      </c>
    </row>
    <row r="26" spans="1:16" ht="15" x14ac:dyDescent="0.2">
      <c r="A26" s="53" t="s">
        <v>325</v>
      </c>
      <c r="B26" s="50" t="s">
        <v>732</v>
      </c>
      <c r="C26" s="51" t="s">
        <v>921</v>
      </c>
      <c r="D26" s="51" t="s">
        <v>922</v>
      </c>
      <c r="E26" s="51" t="s">
        <v>732</v>
      </c>
      <c r="F26" s="51" t="s">
        <v>923</v>
      </c>
      <c r="G26" s="51" t="s">
        <v>732</v>
      </c>
      <c r="H26" s="51" t="s">
        <v>732</v>
      </c>
      <c r="I26" s="51" t="s">
        <v>924</v>
      </c>
      <c r="J26" s="51" t="s">
        <v>733</v>
      </c>
      <c r="K26" s="51" t="s">
        <v>732</v>
      </c>
      <c r="L26" s="51" t="s">
        <v>925</v>
      </c>
      <c r="M26" s="51" t="s">
        <v>926</v>
      </c>
      <c r="N26" s="52" t="s">
        <v>927</v>
      </c>
      <c r="O26" s="3" t="e">
        <f t="shared" si="0"/>
        <v>#VALUE!</v>
      </c>
    </row>
    <row r="27" spans="1:16" ht="15" x14ac:dyDescent="0.2">
      <c r="A27" s="34" t="s">
        <v>339</v>
      </c>
      <c r="B27" s="50" t="s">
        <v>928</v>
      </c>
      <c r="C27" s="51" t="s">
        <v>929</v>
      </c>
      <c r="D27" s="51" t="s">
        <v>930</v>
      </c>
      <c r="E27" s="51" t="s">
        <v>931</v>
      </c>
      <c r="F27" s="51" t="s">
        <v>932</v>
      </c>
      <c r="G27" s="51" t="s">
        <v>933</v>
      </c>
      <c r="H27" s="51" t="s">
        <v>934</v>
      </c>
      <c r="I27" s="51" t="s">
        <v>935</v>
      </c>
      <c r="J27" s="51" t="s">
        <v>936</v>
      </c>
      <c r="K27" s="51" t="s">
        <v>937</v>
      </c>
      <c r="L27" s="51" t="s">
        <v>938</v>
      </c>
      <c r="M27" s="51" t="s">
        <v>939</v>
      </c>
      <c r="N27" s="52" t="s">
        <v>940</v>
      </c>
      <c r="O27" s="3" t="e">
        <f t="shared" si="0"/>
        <v>#VALUE!</v>
      </c>
    </row>
    <row r="28" spans="1:16" ht="15" x14ac:dyDescent="0.2">
      <c r="A28" s="34" t="s">
        <v>353</v>
      </c>
      <c r="B28" s="50" t="s">
        <v>941</v>
      </c>
      <c r="C28" s="51" t="s">
        <v>942</v>
      </c>
      <c r="D28" s="51" t="s">
        <v>732</v>
      </c>
      <c r="E28" s="51" t="s">
        <v>943</v>
      </c>
      <c r="F28" s="51" t="s">
        <v>944</v>
      </c>
      <c r="G28" s="51" t="s">
        <v>945</v>
      </c>
      <c r="H28" s="51" t="s">
        <v>946</v>
      </c>
      <c r="I28" s="51" t="s">
        <v>947</v>
      </c>
      <c r="J28" s="51" t="s">
        <v>948</v>
      </c>
      <c r="K28" s="51" t="s">
        <v>732</v>
      </c>
      <c r="L28" s="51" t="s">
        <v>949</v>
      </c>
      <c r="M28" s="51" t="s">
        <v>950</v>
      </c>
      <c r="N28" s="52" t="s">
        <v>951</v>
      </c>
      <c r="O28" s="3" t="e">
        <f t="shared" si="0"/>
        <v>#VALUE!</v>
      </c>
    </row>
    <row r="29" spans="1:16" ht="15" x14ac:dyDescent="0.2">
      <c r="A29" s="34" t="s">
        <v>366</v>
      </c>
      <c r="B29" s="50" t="s">
        <v>732</v>
      </c>
      <c r="C29" s="51" t="s">
        <v>732</v>
      </c>
      <c r="D29" s="51" t="s">
        <v>732</v>
      </c>
      <c r="E29" s="51" t="s">
        <v>952</v>
      </c>
      <c r="F29" s="51" t="s">
        <v>953</v>
      </c>
      <c r="G29" s="51" t="s">
        <v>732</v>
      </c>
      <c r="H29" s="51" t="s">
        <v>954</v>
      </c>
      <c r="I29" s="51" t="s">
        <v>955</v>
      </c>
      <c r="J29" s="51" t="s">
        <v>956</v>
      </c>
      <c r="K29" s="51" t="s">
        <v>957</v>
      </c>
      <c r="L29" s="51" t="s">
        <v>737</v>
      </c>
      <c r="M29" s="51" t="s">
        <v>958</v>
      </c>
      <c r="N29" s="52" t="s">
        <v>959</v>
      </c>
      <c r="O29" s="3" t="e">
        <f t="shared" si="0"/>
        <v>#VALUE!</v>
      </c>
    </row>
    <row r="30" spans="1:16" ht="15" x14ac:dyDescent="0.2">
      <c r="A30" s="34" t="s">
        <v>693</v>
      </c>
      <c r="B30" s="50" t="s">
        <v>732</v>
      </c>
      <c r="C30" s="51" t="s">
        <v>960</v>
      </c>
      <c r="D30" s="51" t="s">
        <v>732</v>
      </c>
      <c r="E30" s="51" t="s">
        <v>961</v>
      </c>
      <c r="F30" s="51" t="s">
        <v>962</v>
      </c>
      <c r="G30" s="51" t="s">
        <v>963</v>
      </c>
      <c r="H30" s="51" t="s">
        <v>964</v>
      </c>
      <c r="I30" s="51" t="s">
        <v>965</v>
      </c>
      <c r="J30" s="51" t="s">
        <v>733</v>
      </c>
      <c r="K30" s="51" t="s">
        <v>966</v>
      </c>
      <c r="L30" s="51" t="s">
        <v>737</v>
      </c>
      <c r="M30" s="51" t="s">
        <v>967</v>
      </c>
      <c r="N30" s="52" t="s">
        <v>968</v>
      </c>
      <c r="O30" s="3" t="e">
        <f t="shared" si="0"/>
        <v>#VALUE!</v>
      </c>
    </row>
    <row r="31" spans="1:16" ht="15" x14ac:dyDescent="0.2">
      <c r="A31" s="34" t="s">
        <v>969</v>
      </c>
      <c r="B31" s="50" t="s">
        <v>732</v>
      </c>
      <c r="C31" s="51" t="s">
        <v>970</v>
      </c>
      <c r="D31" s="51" t="s">
        <v>732</v>
      </c>
      <c r="E31" s="51" t="s">
        <v>732</v>
      </c>
      <c r="F31" s="51" t="s">
        <v>971</v>
      </c>
      <c r="G31" s="51" t="s">
        <v>732</v>
      </c>
      <c r="H31" s="51" t="s">
        <v>732</v>
      </c>
      <c r="I31" s="51" t="s">
        <v>732</v>
      </c>
      <c r="J31" s="51" t="s">
        <v>972</v>
      </c>
      <c r="K31" s="51" t="s">
        <v>732</v>
      </c>
      <c r="L31" s="51" t="s">
        <v>973</v>
      </c>
      <c r="M31" s="51" t="s">
        <v>159</v>
      </c>
      <c r="N31" s="52" t="s">
        <v>974</v>
      </c>
      <c r="O31" s="3" t="e">
        <f t="shared" si="0"/>
        <v>#VALUE!</v>
      </c>
    </row>
    <row r="32" spans="1:16" x14ac:dyDescent="0.15">
      <c r="A32" s="40" t="s">
        <v>16</v>
      </c>
      <c r="B32" s="41" t="s">
        <v>975</v>
      </c>
      <c r="C32" s="36" t="s">
        <v>976</v>
      </c>
      <c r="D32" s="36" t="s">
        <v>977</v>
      </c>
      <c r="E32" s="36" t="s">
        <v>978</v>
      </c>
      <c r="F32" s="36" t="s">
        <v>979</v>
      </c>
      <c r="G32" s="36" t="s">
        <v>980</v>
      </c>
      <c r="H32" s="36" t="s">
        <v>981</v>
      </c>
      <c r="I32" s="36" t="s">
        <v>982</v>
      </c>
      <c r="J32" s="36" t="s">
        <v>983</v>
      </c>
      <c r="K32" s="36" t="s">
        <v>984</v>
      </c>
      <c r="L32" s="36" t="s">
        <v>985</v>
      </c>
      <c r="M32" s="36" t="s">
        <v>986</v>
      </c>
      <c r="N32" s="36" t="s">
        <v>987</v>
      </c>
      <c r="O32" s="3" t="e">
        <f t="shared" si="0"/>
        <v>#VALUE!</v>
      </c>
    </row>
    <row r="33" spans="13:14" ht="15.75" customHeight="1" x14ac:dyDescent="0.15"/>
    <row r="34" spans="13:14" x14ac:dyDescent="0.15">
      <c r="M34" s="42" t="s">
        <v>729</v>
      </c>
    </row>
    <row r="35" spans="13:14" x14ac:dyDescent="0.15">
      <c r="M35" s="43">
        <v>63524990.938000001</v>
      </c>
      <c r="N35" s="44" t="e">
        <f>N32/M35</f>
        <v>#VALUE!</v>
      </c>
    </row>
  </sheetData>
  <pageMargins left="0.11811023622047245" right="0.11811023622047245" top="0.19685039370078738" bottom="0.15748031496062992" header="0.31496062992125984" footer="0.31496062992125984"/>
  <pageSetup paperSize="9" scale="8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N13"/>
  <sheetViews>
    <sheetView workbookViewId="0">
      <selection activeCell="P9" sqref="P9"/>
    </sheetView>
  </sheetViews>
  <sheetFormatPr baseColWidth="10" defaultColWidth="11.5" defaultRowHeight="15" x14ac:dyDescent="0.2"/>
  <cols>
    <col min="1" max="1" width="11.5" style="24"/>
    <col min="2" max="2" width="5.1640625" style="24" bestFit="1" customWidth="1"/>
    <col min="3" max="16384" width="11.5" style="24"/>
  </cols>
  <sheetData>
    <row r="1" spans="2:14" x14ac:dyDescent="0.2">
      <c r="E1" s="104" t="s">
        <v>988</v>
      </c>
      <c r="F1" s="104"/>
      <c r="G1" s="104"/>
      <c r="H1" s="104"/>
      <c r="I1" s="104"/>
      <c r="J1" s="104"/>
      <c r="K1" s="104"/>
      <c r="L1" s="104"/>
      <c r="M1" s="104"/>
      <c r="N1" s="104"/>
    </row>
    <row r="2" spans="2:14" x14ac:dyDescent="0.2">
      <c r="B2" s="4" t="s">
        <v>4</v>
      </c>
      <c r="C2" s="54">
        <v>3648138.0799999996</v>
      </c>
    </row>
    <row r="3" spans="2:14" x14ac:dyDescent="0.2">
      <c r="B3" s="4" t="s">
        <v>5</v>
      </c>
      <c r="C3" s="54">
        <v>2204875.64</v>
      </c>
    </row>
    <row r="4" spans="2:14" x14ac:dyDescent="0.2">
      <c r="B4" s="4" t="s">
        <v>6</v>
      </c>
      <c r="C4" s="54">
        <v>3471944.53</v>
      </c>
    </row>
    <row r="5" spans="2:14" x14ac:dyDescent="0.2">
      <c r="B5" s="4" t="s">
        <v>7</v>
      </c>
      <c r="C5" s="54">
        <v>3527176.827</v>
      </c>
    </row>
    <row r="6" spans="2:14" x14ac:dyDescent="0.2">
      <c r="B6" s="4" t="s">
        <v>8</v>
      </c>
      <c r="C6" s="54">
        <v>3336879.6389999995</v>
      </c>
    </row>
    <row r="7" spans="2:14" x14ac:dyDescent="0.2">
      <c r="B7" s="4" t="s">
        <v>9</v>
      </c>
      <c r="C7" s="54">
        <v>2836315.9909999999</v>
      </c>
    </row>
    <row r="8" spans="2:14" x14ac:dyDescent="0.2">
      <c r="B8" s="4" t="s">
        <v>10</v>
      </c>
      <c r="C8" s="54">
        <v>3904469.0850000004</v>
      </c>
    </row>
    <row r="9" spans="2:14" x14ac:dyDescent="0.2">
      <c r="B9" s="4" t="s">
        <v>11</v>
      </c>
      <c r="C9" s="54">
        <v>3873491.79</v>
      </c>
    </row>
    <row r="10" spans="2:14" x14ac:dyDescent="0.2">
      <c r="B10" s="4" t="s">
        <v>12</v>
      </c>
      <c r="C10" s="54">
        <v>3264781.0019999994</v>
      </c>
    </row>
    <row r="11" spans="2:14" x14ac:dyDescent="0.2">
      <c r="B11" s="4" t="s">
        <v>13</v>
      </c>
      <c r="C11" s="54">
        <v>3943333.8899999987</v>
      </c>
    </row>
    <row r="12" spans="2:14" x14ac:dyDescent="0.2">
      <c r="B12" s="4" t="s">
        <v>14</v>
      </c>
      <c r="C12" s="54">
        <v>3640529.7510000002</v>
      </c>
    </row>
    <row r="13" spans="2:14" x14ac:dyDescent="0.2">
      <c r="B13" s="4" t="s">
        <v>15</v>
      </c>
      <c r="C13" s="54">
        <v>4363359.1399999997</v>
      </c>
    </row>
  </sheetData>
  <mergeCells count="1">
    <mergeCell ref="E1:N1"/>
  </mergeCells>
  <pageMargins left="0.11811023622047245" right="0.11811023622047245" top="0.15748031496062992" bottom="0.15748031496062992" header="0.31496062992125984" footer="0.31496062992125984"/>
  <pageSetup paperSize="9"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P34"/>
  <sheetViews>
    <sheetView workbookViewId="0">
      <selection activeCell="A8" sqref="A8:N31"/>
    </sheetView>
  </sheetViews>
  <sheetFormatPr baseColWidth="10" defaultColWidth="11.5" defaultRowHeight="13" x14ac:dyDescent="0.15"/>
  <cols>
    <col min="1" max="1" width="19.6640625" style="1" customWidth="1"/>
    <col min="2" max="2" width="11.83203125" style="2" customWidth="1"/>
    <col min="3" max="9" width="10.5" style="2" bestFit="1" customWidth="1"/>
    <col min="10" max="10" width="12.83203125" style="2" bestFit="1" customWidth="1"/>
    <col min="11" max="11" width="10.5" style="2" bestFit="1" customWidth="1"/>
    <col min="12" max="12" width="12" style="2" bestFit="1" customWidth="1"/>
    <col min="13" max="13" width="11.1640625" style="2" bestFit="1" customWidth="1"/>
    <col min="14" max="14" width="11.5" style="2" bestFit="1" customWidth="1"/>
    <col min="15" max="15" width="7.33203125" style="3" bestFit="1" customWidth="1"/>
    <col min="16" max="16" width="4.6640625" style="4" customWidth="1"/>
    <col min="17" max="16384" width="11.5" style="1"/>
  </cols>
  <sheetData>
    <row r="2" spans="1:15" x14ac:dyDescent="0.15">
      <c r="A2" s="5" t="s">
        <v>0</v>
      </c>
    </row>
    <row r="3" spans="1:15" x14ac:dyDescent="0.15">
      <c r="A3" s="5"/>
    </row>
    <row r="4" spans="1:15" x14ac:dyDescent="0.15">
      <c r="A4" s="5" t="s">
        <v>989</v>
      </c>
    </row>
    <row r="5" spans="1:15" x14ac:dyDescent="0.15">
      <c r="A5" s="5" t="s">
        <v>453</v>
      </c>
    </row>
    <row r="7" spans="1:15" x14ac:dyDescent="0.15">
      <c r="A7" s="32" t="s">
        <v>451</v>
      </c>
      <c r="B7" s="33" t="s">
        <v>454</v>
      </c>
      <c r="C7" s="33" t="s">
        <v>455</v>
      </c>
      <c r="D7" s="33" t="s">
        <v>456</v>
      </c>
      <c r="E7" s="33" t="s">
        <v>457</v>
      </c>
      <c r="F7" s="33" t="s">
        <v>458</v>
      </c>
      <c r="G7" s="33" t="s">
        <v>459</v>
      </c>
      <c r="H7" s="33" t="s">
        <v>460</v>
      </c>
      <c r="I7" s="33" t="s">
        <v>461</v>
      </c>
      <c r="J7" s="33" t="s">
        <v>462</v>
      </c>
      <c r="K7" s="33" t="s">
        <v>463</v>
      </c>
      <c r="L7" s="33" t="s">
        <v>464</v>
      </c>
      <c r="M7" s="33" t="s">
        <v>465</v>
      </c>
      <c r="N7" s="33" t="s">
        <v>16</v>
      </c>
    </row>
    <row r="8" spans="1:15" ht="15" x14ac:dyDescent="0.2">
      <c r="A8" s="34" t="s">
        <v>18</v>
      </c>
      <c r="B8" s="47" t="s">
        <v>496</v>
      </c>
      <c r="C8" s="48" t="s">
        <v>732</v>
      </c>
      <c r="D8" s="48" t="s">
        <v>732</v>
      </c>
      <c r="E8" s="48" t="s">
        <v>732</v>
      </c>
      <c r="F8" s="48" t="s">
        <v>732</v>
      </c>
      <c r="G8" s="48" t="s">
        <v>732</v>
      </c>
      <c r="H8" s="48" t="s">
        <v>732</v>
      </c>
      <c r="I8" s="48" t="s">
        <v>732</v>
      </c>
      <c r="J8" s="48" t="s">
        <v>495</v>
      </c>
      <c r="K8" s="48" t="s">
        <v>732</v>
      </c>
      <c r="L8" s="48" t="s">
        <v>496</v>
      </c>
      <c r="M8" s="48" t="s">
        <v>990</v>
      </c>
      <c r="N8" s="55" t="s">
        <v>356</v>
      </c>
      <c r="O8" s="3" t="e">
        <f t="shared" ref="O8:O29" si="0">N8/$N$31</f>
        <v>#VALUE!</v>
      </c>
    </row>
    <row r="9" spans="1:15" ht="13.5" customHeight="1" x14ac:dyDescent="0.2">
      <c r="A9" s="34" t="s">
        <v>479</v>
      </c>
      <c r="B9" s="50" t="s">
        <v>496</v>
      </c>
      <c r="C9" s="51" t="s">
        <v>991</v>
      </c>
      <c r="D9" s="51" t="s">
        <v>732</v>
      </c>
      <c r="E9" s="51" t="s">
        <v>992</v>
      </c>
      <c r="F9" s="51" t="s">
        <v>993</v>
      </c>
      <c r="G9" s="51" t="s">
        <v>994</v>
      </c>
      <c r="H9" s="51" t="s">
        <v>995</v>
      </c>
      <c r="I9" s="51" t="s">
        <v>996</v>
      </c>
      <c r="J9" s="51" t="s">
        <v>997</v>
      </c>
      <c r="K9" s="51" t="s">
        <v>732</v>
      </c>
      <c r="L9" s="51" t="s">
        <v>496</v>
      </c>
      <c r="M9" s="51" t="s">
        <v>499</v>
      </c>
      <c r="N9" s="56" t="s">
        <v>998</v>
      </c>
      <c r="O9" s="3" t="e">
        <f t="shared" si="0"/>
        <v>#VALUE!</v>
      </c>
    </row>
    <row r="10" spans="1:15" ht="13.5" customHeight="1" x14ac:dyDescent="0.2">
      <c r="A10" s="34" t="s">
        <v>116</v>
      </c>
      <c r="B10" s="50" t="s">
        <v>999</v>
      </c>
      <c r="C10" s="51" t="s">
        <v>1000</v>
      </c>
      <c r="D10" s="51" t="s">
        <v>1001</v>
      </c>
      <c r="E10" s="51" t="s">
        <v>1002</v>
      </c>
      <c r="F10" s="51" t="s">
        <v>1003</v>
      </c>
      <c r="G10" s="51" t="s">
        <v>732</v>
      </c>
      <c r="H10" s="51" t="s">
        <v>1000</v>
      </c>
      <c r="I10" s="51" t="s">
        <v>1004</v>
      </c>
      <c r="J10" s="51" t="s">
        <v>495</v>
      </c>
      <c r="K10" s="51" t="s">
        <v>1005</v>
      </c>
      <c r="L10" s="51" t="s">
        <v>1006</v>
      </c>
      <c r="M10" s="51" t="s">
        <v>585</v>
      </c>
      <c r="N10" s="56" t="s">
        <v>1007</v>
      </c>
      <c r="O10" s="3" t="e">
        <f t="shared" si="0"/>
        <v>#VALUE!</v>
      </c>
    </row>
    <row r="11" spans="1:15" ht="13.5" customHeight="1" x14ac:dyDescent="0.2">
      <c r="A11" s="34" t="s">
        <v>130</v>
      </c>
      <c r="B11" s="50" t="s">
        <v>496</v>
      </c>
      <c r="C11" s="51" t="s">
        <v>732</v>
      </c>
      <c r="D11" s="51" t="s">
        <v>732</v>
      </c>
      <c r="E11" s="51" t="s">
        <v>732</v>
      </c>
      <c r="F11" s="51" t="s">
        <v>732</v>
      </c>
      <c r="G11" s="51" t="s">
        <v>518</v>
      </c>
      <c r="H11" s="51" t="s">
        <v>732</v>
      </c>
      <c r="I11" s="51" t="s">
        <v>565</v>
      </c>
      <c r="J11" s="51" t="s">
        <v>495</v>
      </c>
      <c r="K11" s="51" t="s">
        <v>732</v>
      </c>
      <c r="L11" s="51" t="s">
        <v>1006</v>
      </c>
      <c r="M11" s="51" t="s">
        <v>1008</v>
      </c>
      <c r="N11" s="56" t="s">
        <v>1009</v>
      </c>
      <c r="O11" s="3" t="e">
        <f t="shared" si="0"/>
        <v>#VALUE!</v>
      </c>
    </row>
    <row r="12" spans="1:15" ht="15" x14ac:dyDescent="0.2">
      <c r="A12" s="34" t="s">
        <v>164</v>
      </c>
      <c r="B12" s="50" t="s">
        <v>496</v>
      </c>
      <c r="C12" s="51" t="s">
        <v>732</v>
      </c>
      <c r="D12" s="51" t="s">
        <v>732</v>
      </c>
      <c r="E12" s="51" t="s">
        <v>732</v>
      </c>
      <c r="F12" s="51" t="s">
        <v>732</v>
      </c>
      <c r="G12" s="51" t="s">
        <v>732</v>
      </c>
      <c r="H12" s="51" t="s">
        <v>1010</v>
      </c>
      <c r="I12" s="51" t="s">
        <v>732</v>
      </c>
      <c r="J12" s="51" t="s">
        <v>495</v>
      </c>
      <c r="K12" s="51" t="s">
        <v>732</v>
      </c>
      <c r="L12" s="51" t="s">
        <v>496</v>
      </c>
      <c r="M12" s="51" t="s">
        <v>499</v>
      </c>
      <c r="N12" s="56" t="s">
        <v>1011</v>
      </c>
      <c r="O12" s="3" t="e">
        <f t="shared" si="0"/>
        <v>#VALUE!</v>
      </c>
    </row>
    <row r="13" spans="1:15" ht="15" x14ac:dyDescent="0.2">
      <c r="A13" s="34" t="s">
        <v>571</v>
      </c>
      <c r="B13" s="50" t="s">
        <v>496</v>
      </c>
      <c r="C13" s="51" t="s">
        <v>732</v>
      </c>
      <c r="D13" s="51" t="s">
        <v>732</v>
      </c>
      <c r="E13" s="51" t="s">
        <v>732</v>
      </c>
      <c r="F13" s="51" t="s">
        <v>1012</v>
      </c>
      <c r="G13" s="51" t="s">
        <v>732</v>
      </c>
      <c r="H13" s="51" t="s">
        <v>732</v>
      </c>
      <c r="I13" s="51" t="s">
        <v>732</v>
      </c>
      <c r="J13" s="51" t="s">
        <v>495</v>
      </c>
      <c r="K13" s="51" t="s">
        <v>732</v>
      </c>
      <c r="L13" s="51" t="s">
        <v>496</v>
      </c>
      <c r="M13" s="51" t="s">
        <v>499</v>
      </c>
      <c r="N13" s="56" t="s">
        <v>1013</v>
      </c>
      <c r="O13" s="3" t="e">
        <f t="shared" si="0"/>
        <v>#VALUE!</v>
      </c>
    </row>
    <row r="14" spans="1:15" ht="15" x14ac:dyDescent="0.2">
      <c r="A14" s="34" t="s">
        <v>192</v>
      </c>
      <c r="B14" s="50" t="s">
        <v>496</v>
      </c>
      <c r="C14" s="51" t="s">
        <v>1002</v>
      </c>
      <c r="D14" s="51" t="s">
        <v>732</v>
      </c>
      <c r="E14" s="51" t="s">
        <v>732</v>
      </c>
      <c r="F14" s="51" t="s">
        <v>732</v>
      </c>
      <c r="G14" s="51" t="s">
        <v>732</v>
      </c>
      <c r="H14" s="51" t="s">
        <v>732</v>
      </c>
      <c r="I14" s="51" t="s">
        <v>732</v>
      </c>
      <c r="J14" s="51" t="s">
        <v>495</v>
      </c>
      <c r="K14" s="51" t="s">
        <v>732</v>
      </c>
      <c r="L14" s="51" t="s">
        <v>1014</v>
      </c>
      <c r="M14" s="51" t="s">
        <v>499</v>
      </c>
      <c r="N14" s="56" t="s">
        <v>1015</v>
      </c>
      <c r="O14" s="3" t="e">
        <f t="shared" si="0"/>
        <v>#VALUE!</v>
      </c>
    </row>
    <row r="15" spans="1:15" ht="15" x14ac:dyDescent="0.2">
      <c r="A15" s="34" t="s">
        <v>234</v>
      </c>
      <c r="B15" s="50" t="s">
        <v>1016</v>
      </c>
      <c r="C15" s="51" t="s">
        <v>732</v>
      </c>
      <c r="D15" s="51" t="s">
        <v>732</v>
      </c>
      <c r="E15" s="51" t="s">
        <v>732</v>
      </c>
      <c r="F15" s="51" t="s">
        <v>1017</v>
      </c>
      <c r="G15" s="51" t="s">
        <v>1018</v>
      </c>
      <c r="H15" s="51" t="s">
        <v>1019</v>
      </c>
      <c r="I15" s="51" t="s">
        <v>732</v>
      </c>
      <c r="J15" s="51" t="s">
        <v>495</v>
      </c>
      <c r="K15" s="51" t="s">
        <v>1020</v>
      </c>
      <c r="L15" s="51" t="s">
        <v>1021</v>
      </c>
      <c r="M15" s="51" t="s">
        <v>1022</v>
      </c>
      <c r="N15" s="56" t="s">
        <v>1023</v>
      </c>
      <c r="O15" s="3" t="e">
        <f t="shared" si="0"/>
        <v>#VALUE!</v>
      </c>
    </row>
    <row r="16" spans="1:15" ht="15" x14ac:dyDescent="0.2">
      <c r="A16" s="34" t="s">
        <v>248</v>
      </c>
      <c r="B16" s="50" t="s">
        <v>496</v>
      </c>
      <c r="C16" s="51" t="s">
        <v>1024</v>
      </c>
      <c r="D16" s="51" t="s">
        <v>1025</v>
      </c>
      <c r="E16" s="51" t="s">
        <v>1026</v>
      </c>
      <c r="F16" s="51" t="s">
        <v>1027</v>
      </c>
      <c r="G16" s="51" t="s">
        <v>1028</v>
      </c>
      <c r="H16" s="51" t="s">
        <v>1029</v>
      </c>
      <c r="I16" s="51" t="s">
        <v>1030</v>
      </c>
      <c r="J16" s="51" t="s">
        <v>1031</v>
      </c>
      <c r="K16" s="51" t="s">
        <v>1032</v>
      </c>
      <c r="L16" s="51" t="s">
        <v>1033</v>
      </c>
      <c r="M16" s="51" t="s">
        <v>585</v>
      </c>
      <c r="N16" s="56" t="s">
        <v>1034</v>
      </c>
      <c r="O16" s="3" t="e">
        <f t="shared" si="0"/>
        <v>#VALUE!</v>
      </c>
    </row>
    <row r="17" spans="1:16" ht="15" x14ac:dyDescent="0.2">
      <c r="A17" s="34" t="s">
        <v>261</v>
      </c>
      <c r="B17" s="50" t="s">
        <v>1035</v>
      </c>
      <c r="C17" s="51" t="s">
        <v>1036</v>
      </c>
      <c r="D17" s="51" t="s">
        <v>1037</v>
      </c>
      <c r="E17" s="51" t="s">
        <v>1038</v>
      </c>
      <c r="F17" s="51" t="s">
        <v>1039</v>
      </c>
      <c r="G17" s="51" t="s">
        <v>1040</v>
      </c>
      <c r="H17" s="51" t="s">
        <v>1041</v>
      </c>
      <c r="I17" s="51" t="s">
        <v>1042</v>
      </c>
      <c r="J17" s="51" t="s">
        <v>1043</v>
      </c>
      <c r="K17" s="51" t="s">
        <v>1044</v>
      </c>
      <c r="L17" s="51" t="s">
        <v>1045</v>
      </c>
      <c r="M17" s="51" t="s">
        <v>1046</v>
      </c>
      <c r="N17" s="56" t="s">
        <v>1047</v>
      </c>
      <c r="O17" s="3" t="e">
        <f t="shared" si="0"/>
        <v>#VALUE!</v>
      </c>
      <c r="P17" s="4">
        <v>3</v>
      </c>
    </row>
    <row r="18" spans="1:16" ht="15" x14ac:dyDescent="0.2">
      <c r="A18" s="34" t="s">
        <v>275</v>
      </c>
      <c r="B18" s="50" t="s">
        <v>1048</v>
      </c>
      <c r="C18" s="51" t="s">
        <v>1049</v>
      </c>
      <c r="D18" s="51" t="s">
        <v>1050</v>
      </c>
      <c r="E18" s="51" t="s">
        <v>1051</v>
      </c>
      <c r="F18" s="51" t="s">
        <v>1052</v>
      </c>
      <c r="G18" s="51" t="s">
        <v>1053</v>
      </c>
      <c r="H18" s="51" t="s">
        <v>1054</v>
      </c>
      <c r="I18" s="51" t="s">
        <v>1055</v>
      </c>
      <c r="J18" s="51" t="s">
        <v>1056</v>
      </c>
      <c r="K18" s="51" t="s">
        <v>1057</v>
      </c>
      <c r="L18" s="51" t="s">
        <v>1058</v>
      </c>
      <c r="M18" s="51" t="s">
        <v>1059</v>
      </c>
      <c r="N18" s="56" t="s">
        <v>1060</v>
      </c>
      <c r="O18" s="3" t="e">
        <f t="shared" si="0"/>
        <v>#VALUE!</v>
      </c>
    </row>
    <row r="19" spans="1:16" ht="15" x14ac:dyDescent="0.2">
      <c r="A19" s="34" t="s">
        <v>289</v>
      </c>
      <c r="B19" s="50" t="s">
        <v>496</v>
      </c>
      <c r="C19" s="51" t="s">
        <v>732</v>
      </c>
      <c r="D19" s="51" t="s">
        <v>732</v>
      </c>
      <c r="E19" s="51" t="s">
        <v>732</v>
      </c>
      <c r="F19" s="51" t="s">
        <v>732</v>
      </c>
      <c r="G19" s="51" t="s">
        <v>1061</v>
      </c>
      <c r="H19" s="51" t="s">
        <v>732</v>
      </c>
      <c r="I19" s="51" t="s">
        <v>732</v>
      </c>
      <c r="J19" s="51" t="s">
        <v>495</v>
      </c>
      <c r="K19" s="51" t="s">
        <v>1026</v>
      </c>
      <c r="L19" s="51" t="s">
        <v>585</v>
      </c>
      <c r="M19" s="51" t="s">
        <v>585</v>
      </c>
      <c r="N19" s="56" t="s">
        <v>1062</v>
      </c>
      <c r="O19" s="3" t="e">
        <f t="shared" si="0"/>
        <v>#VALUE!</v>
      </c>
    </row>
    <row r="20" spans="1:16" ht="15" x14ac:dyDescent="0.2">
      <c r="A20" s="34" t="s">
        <v>297</v>
      </c>
      <c r="B20" s="50" t="s">
        <v>1063</v>
      </c>
      <c r="C20" s="51" t="s">
        <v>1064</v>
      </c>
      <c r="D20" s="51" t="s">
        <v>585</v>
      </c>
      <c r="E20" s="51" t="s">
        <v>1065</v>
      </c>
      <c r="F20" s="51" t="s">
        <v>1066</v>
      </c>
      <c r="G20" s="51" t="s">
        <v>1067</v>
      </c>
      <c r="H20" s="51" t="s">
        <v>1068</v>
      </c>
      <c r="I20" s="51" t="s">
        <v>1017</v>
      </c>
      <c r="J20" s="51" t="s">
        <v>1069</v>
      </c>
      <c r="K20" s="51" t="s">
        <v>1070</v>
      </c>
      <c r="L20" s="51" t="s">
        <v>1071</v>
      </c>
      <c r="M20" s="51" t="s">
        <v>1072</v>
      </c>
      <c r="N20" s="56" t="s">
        <v>1073</v>
      </c>
      <c r="O20" s="3" t="e">
        <f t="shared" si="0"/>
        <v>#VALUE!</v>
      </c>
    </row>
    <row r="21" spans="1:16" ht="15" x14ac:dyDescent="0.2">
      <c r="A21" s="34" t="s">
        <v>311</v>
      </c>
      <c r="B21" s="50" t="s">
        <v>496</v>
      </c>
      <c r="C21" s="51" t="s">
        <v>1074</v>
      </c>
      <c r="D21" s="51" t="s">
        <v>1075</v>
      </c>
      <c r="E21" s="51" t="s">
        <v>1076</v>
      </c>
      <c r="F21" s="51" t="s">
        <v>585</v>
      </c>
      <c r="G21" s="51" t="s">
        <v>1077</v>
      </c>
      <c r="H21" s="51" t="s">
        <v>1078</v>
      </c>
      <c r="I21" s="51" t="s">
        <v>1079</v>
      </c>
      <c r="J21" s="51" t="s">
        <v>1080</v>
      </c>
      <c r="K21" s="51" t="s">
        <v>1081</v>
      </c>
      <c r="L21" s="51" t="s">
        <v>1082</v>
      </c>
      <c r="M21" s="51" t="s">
        <v>1083</v>
      </c>
      <c r="N21" s="56" t="s">
        <v>1084</v>
      </c>
      <c r="O21" s="3" t="e">
        <f t="shared" si="0"/>
        <v>#VALUE!</v>
      </c>
    </row>
    <row r="22" spans="1:16" ht="15" x14ac:dyDescent="0.2">
      <c r="A22" s="34" t="s">
        <v>325</v>
      </c>
      <c r="B22" s="50" t="s">
        <v>180</v>
      </c>
      <c r="C22" s="51" t="s">
        <v>1085</v>
      </c>
      <c r="D22" s="51" t="s">
        <v>1086</v>
      </c>
      <c r="E22" s="51" t="s">
        <v>1087</v>
      </c>
      <c r="F22" s="51" t="s">
        <v>1088</v>
      </c>
      <c r="G22" s="51" t="s">
        <v>1089</v>
      </c>
      <c r="H22" s="51" t="s">
        <v>1090</v>
      </c>
      <c r="I22" s="51" t="s">
        <v>1091</v>
      </c>
      <c r="J22" s="51" t="s">
        <v>1092</v>
      </c>
      <c r="K22" s="51" t="s">
        <v>1093</v>
      </c>
      <c r="L22" s="51" t="s">
        <v>1094</v>
      </c>
      <c r="M22" s="51" t="s">
        <v>1095</v>
      </c>
      <c r="N22" s="56" t="s">
        <v>1096</v>
      </c>
      <c r="O22" s="3" t="e">
        <f t="shared" si="0"/>
        <v>#VALUE!</v>
      </c>
      <c r="P22" s="4">
        <v>2</v>
      </c>
    </row>
    <row r="23" spans="1:16" ht="15" x14ac:dyDescent="0.2">
      <c r="A23" s="34" t="s">
        <v>339</v>
      </c>
      <c r="B23" s="50" t="s">
        <v>1097</v>
      </c>
      <c r="C23" s="51" t="s">
        <v>1098</v>
      </c>
      <c r="D23" s="51" t="s">
        <v>1099</v>
      </c>
      <c r="E23" s="51" t="s">
        <v>1100</v>
      </c>
      <c r="F23" s="51" t="s">
        <v>1101</v>
      </c>
      <c r="G23" s="51" t="s">
        <v>732</v>
      </c>
      <c r="H23" s="51" t="s">
        <v>1102</v>
      </c>
      <c r="I23" s="51" t="s">
        <v>1103</v>
      </c>
      <c r="J23" s="51" t="s">
        <v>1104</v>
      </c>
      <c r="K23" s="51" t="s">
        <v>1105</v>
      </c>
      <c r="L23" s="51" t="s">
        <v>1106</v>
      </c>
      <c r="M23" s="51" t="s">
        <v>1107</v>
      </c>
      <c r="N23" s="56" t="s">
        <v>1108</v>
      </c>
      <c r="O23" s="3" t="e">
        <f t="shared" si="0"/>
        <v>#VALUE!</v>
      </c>
    </row>
    <row r="24" spans="1:16" ht="15" x14ac:dyDescent="0.2">
      <c r="A24" s="34" t="s">
        <v>353</v>
      </c>
      <c r="B24" s="50" t="s">
        <v>496</v>
      </c>
      <c r="C24" s="51" t="s">
        <v>732</v>
      </c>
      <c r="D24" s="51" t="s">
        <v>732</v>
      </c>
      <c r="E24" s="51" t="s">
        <v>732</v>
      </c>
      <c r="F24" s="51" t="s">
        <v>732</v>
      </c>
      <c r="G24" s="51" t="s">
        <v>732</v>
      </c>
      <c r="H24" s="51" t="s">
        <v>554</v>
      </c>
      <c r="I24" s="51" t="s">
        <v>732</v>
      </c>
      <c r="J24" s="51" t="s">
        <v>495</v>
      </c>
      <c r="K24" s="51" t="s">
        <v>732</v>
      </c>
      <c r="L24" s="51" t="s">
        <v>496</v>
      </c>
      <c r="M24" s="51" t="s">
        <v>499</v>
      </c>
      <c r="N24" s="56" t="s">
        <v>291</v>
      </c>
      <c r="O24" s="3" t="e">
        <f t="shared" si="0"/>
        <v>#VALUE!</v>
      </c>
    </row>
    <row r="25" spans="1:16" ht="15" x14ac:dyDescent="0.2">
      <c r="A25" s="34" t="s">
        <v>366</v>
      </c>
      <c r="B25" s="50" t="s">
        <v>496</v>
      </c>
      <c r="C25" s="51" t="s">
        <v>732</v>
      </c>
      <c r="D25" s="51" t="s">
        <v>732</v>
      </c>
      <c r="E25" s="51" t="s">
        <v>732</v>
      </c>
      <c r="F25" s="51" t="s">
        <v>732</v>
      </c>
      <c r="G25" s="51" t="s">
        <v>1109</v>
      </c>
      <c r="H25" s="51" t="s">
        <v>732</v>
      </c>
      <c r="I25" s="51" t="s">
        <v>732</v>
      </c>
      <c r="J25" s="51" t="s">
        <v>1110</v>
      </c>
      <c r="K25" s="51" t="s">
        <v>732</v>
      </c>
      <c r="L25" s="51" t="s">
        <v>496</v>
      </c>
      <c r="M25" s="51" t="s">
        <v>499</v>
      </c>
      <c r="N25" s="56" t="s">
        <v>1111</v>
      </c>
      <c r="O25" s="3" t="e">
        <f t="shared" si="0"/>
        <v>#VALUE!</v>
      </c>
    </row>
    <row r="26" spans="1:16" ht="15" x14ac:dyDescent="0.2">
      <c r="A26" s="34" t="s">
        <v>693</v>
      </c>
      <c r="B26" s="50" t="s">
        <v>496</v>
      </c>
      <c r="C26" s="51" t="s">
        <v>732</v>
      </c>
      <c r="D26" s="51" t="s">
        <v>732</v>
      </c>
      <c r="E26" s="51" t="s">
        <v>732</v>
      </c>
      <c r="F26" s="51" t="s">
        <v>732</v>
      </c>
      <c r="G26" s="51" t="s">
        <v>732</v>
      </c>
      <c r="H26" s="51" t="s">
        <v>554</v>
      </c>
      <c r="I26" s="51" t="s">
        <v>732</v>
      </c>
      <c r="J26" s="51" t="s">
        <v>495</v>
      </c>
      <c r="K26" s="51" t="s">
        <v>732</v>
      </c>
      <c r="L26" s="51" t="s">
        <v>496</v>
      </c>
      <c r="M26" s="51" t="s">
        <v>499</v>
      </c>
      <c r="N26" s="56" t="s">
        <v>291</v>
      </c>
      <c r="O26" s="3" t="e">
        <f t="shared" si="0"/>
        <v>#VALUE!</v>
      </c>
    </row>
    <row r="27" spans="1:16" ht="15" x14ac:dyDescent="0.2">
      <c r="A27" s="34" t="s">
        <v>969</v>
      </c>
      <c r="B27" s="50" t="s">
        <v>496</v>
      </c>
      <c r="C27" s="51" t="s">
        <v>732</v>
      </c>
      <c r="D27" s="51" t="s">
        <v>732</v>
      </c>
      <c r="E27" s="51" t="s">
        <v>1112</v>
      </c>
      <c r="F27" s="51" t="s">
        <v>732</v>
      </c>
      <c r="G27" s="51" t="s">
        <v>732</v>
      </c>
      <c r="H27" s="51" t="s">
        <v>732</v>
      </c>
      <c r="I27" s="51" t="s">
        <v>732</v>
      </c>
      <c r="J27" s="51" t="s">
        <v>495</v>
      </c>
      <c r="K27" s="51" t="s">
        <v>732</v>
      </c>
      <c r="L27" s="51" t="s">
        <v>496</v>
      </c>
      <c r="M27" s="51" t="s">
        <v>499</v>
      </c>
      <c r="N27" s="56" t="s">
        <v>390</v>
      </c>
      <c r="O27" s="3" t="e">
        <f t="shared" si="0"/>
        <v>#VALUE!</v>
      </c>
    </row>
    <row r="28" spans="1:16" ht="15" x14ac:dyDescent="0.2">
      <c r="A28" s="34" t="s">
        <v>1113</v>
      </c>
      <c r="B28" s="50" t="s">
        <v>1114</v>
      </c>
      <c r="C28" s="51" t="s">
        <v>1115</v>
      </c>
      <c r="D28" s="51" t="s">
        <v>1116</v>
      </c>
      <c r="E28" s="51" t="s">
        <v>1117</v>
      </c>
      <c r="F28" s="51" t="s">
        <v>1118</v>
      </c>
      <c r="G28" s="51" t="s">
        <v>1119</v>
      </c>
      <c r="H28" s="51" t="s">
        <v>1120</v>
      </c>
      <c r="I28" s="51" t="s">
        <v>732</v>
      </c>
      <c r="J28" s="51" t="s">
        <v>495</v>
      </c>
      <c r="K28" s="51" t="s">
        <v>1121</v>
      </c>
      <c r="L28" s="51" t="s">
        <v>1122</v>
      </c>
      <c r="M28" s="51" t="s">
        <v>1123</v>
      </c>
      <c r="N28" s="56" t="s">
        <v>1124</v>
      </c>
      <c r="O28" s="3" t="e">
        <f t="shared" si="0"/>
        <v>#VALUE!</v>
      </c>
      <c r="P28" s="4">
        <v>1</v>
      </c>
    </row>
    <row r="29" spans="1:16" ht="15" x14ac:dyDescent="0.2">
      <c r="A29" s="34" t="s">
        <v>407</v>
      </c>
      <c r="B29" s="50" t="s">
        <v>1125</v>
      </c>
      <c r="C29" s="51" t="s">
        <v>1126</v>
      </c>
      <c r="D29" s="51" t="s">
        <v>1127</v>
      </c>
      <c r="E29" s="51" t="s">
        <v>1128</v>
      </c>
      <c r="F29" s="51" t="s">
        <v>1129</v>
      </c>
      <c r="G29" s="51" t="s">
        <v>1130</v>
      </c>
      <c r="H29" s="51" t="s">
        <v>1131</v>
      </c>
      <c r="I29" s="51" t="s">
        <v>1132</v>
      </c>
      <c r="J29" s="51" t="s">
        <v>1133</v>
      </c>
      <c r="K29" s="51" t="s">
        <v>1134</v>
      </c>
      <c r="L29" s="51" t="s">
        <v>1135</v>
      </c>
      <c r="M29" s="51" t="s">
        <v>1136</v>
      </c>
      <c r="N29" s="56" t="s">
        <v>1137</v>
      </c>
      <c r="O29" s="3" t="e">
        <f t="shared" si="0"/>
        <v>#VALUE!</v>
      </c>
    </row>
    <row r="30" spans="1:16" ht="15" x14ac:dyDescent="0.2">
      <c r="A30" s="37" t="s">
        <v>421</v>
      </c>
      <c r="B30" s="57" t="s">
        <v>496</v>
      </c>
      <c r="C30" s="58" t="s">
        <v>732</v>
      </c>
      <c r="D30" s="58" t="s">
        <v>732</v>
      </c>
      <c r="E30" s="58" t="s">
        <v>732</v>
      </c>
      <c r="F30" s="58" t="s">
        <v>732</v>
      </c>
      <c r="G30" s="58" t="s">
        <v>732</v>
      </c>
      <c r="H30" s="58" t="s">
        <v>732</v>
      </c>
      <c r="I30" s="58" t="s">
        <v>732</v>
      </c>
      <c r="J30" s="58" t="s">
        <v>495</v>
      </c>
      <c r="K30" s="58" t="s">
        <v>732</v>
      </c>
      <c r="L30" s="59">
        <v>127</v>
      </c>
      <c r="M30" s="59">
        <v>1185</v>
      </c>
      <c r="N30" s="56" t="s">
        <v>1138</v>
      </c>
    </row>
    <row r="31" spans="1:16" ht="15" x14ac:dyDescent="0.2">
      <c r="A31" s="40" t="s">
        <v>16</v>
      </c>
      <c r="B31" s="41" t="s">
        <v>1139</v>
      </c>
      <c r="C31" s="36" t="s">
        <v>1140</v>
      </c>
      <c r="D31" s="36" t="s">
        <v>1141</v>
      </c>
      <c r="E31" s="36" t="s">
        <v>1142</v>
      </c>
      <c r="F31" s="36" t="s">
        <v>1143</v>
      </c>
      <c r="G31" s="36" t="s">
        <v>1144</v>
      </c>
      <c r="H31" s="36" t="s">
        <v>1145</v>
      </c>
      <c r="I31" s="36" t="s">
        <v>1146</v>
      </c>
      <c r="J31" s="36" t="s">
        <v>1147</v>
      </c>
      <c r="K31" s="36" t="s">
        <v>1148</v>
      </c>
      <c r="L31" s="36" t="s">
        <v>1149</v>
      </c>
      <c r="M31" s="36" t="s">
        <v>1150</v>
      </c>
      <c r="N31" s="56" t="s">
        <v>1151</v>
      </c>
      <c r="O31" s="3" t="e">
        <f>N31/$N$31</f>
        <v>#VALUE!</v>
      </c>
    </row>
    <row r="33" spans="13:14" x14ac:dyDescent="0.15">
      <c r="M33" s="42" t="s">
        <v>729</v>
      </c>
    </row>
    <row r="34" spans="13:14" x14ac:dyDescent="0.15">
      <c r="M34" s="43">
        <v>63524990.938000001</v>
      </c>
      <c r="N34" s="44" t="e">
        <f>N31/M34</f>
        <v>#VALUE!</v>
      </c>
    </row>
  </sheetData>
  <pageMargins left="0.11811023622047245" right="0.11811023622047245" top="0.15748031496062992" bottom="0.15748031496062992" header="0.31496062992125984" footer="0.31496062992125984"/>
  <pageSetup paperSize="9" scale="95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N13"/>
  <sheetViews>
    <sheetView workbookViewId="0">
      <selection activeCell="Q9" sqref="Q9"/>
    </sheetView>
  </sheetViews>
  <sheetFormatPr baseColWidth="10" defaultColWidth="11.5" defaultRowHeight="15" x14ac:dyDescent="0.2"/>
  <cols>
    <col min="1" max="1" width="11.5" style="24"/>
    <col min="2" max="2" width="5.1640625" style="24" bestFit="1" customWidth="1"/>
    <col min="3" max="16384" width="11.5" style="24"/>
  </cols>
  <sheetData>
    <row r="1" spans="2:14" x14ac:dyDescent="0.2">
      <c r="E1" s="105" t="s">
        <v>1152</v>
      </c>
      <c r="F1" s="105"/>
      <c r="G1" s="105"/>
      <c r="H1" s="105"/>
      <c r="I1" s="105"/>
      <c r="J1" s="105"/>
      <c r="K1" s="105"/>
      <c r="L1" s="105"/>
      <c r="M1" s="105"/>
      <c r="N1" s="105"/>
    </row>
    <row r="2" spans="2:14" x14ac:dyDescent="0.2">
      <c r="B2" s="4" t="s">
        <v>4</v>
      </c>
      <c r="C2" s="54">
        <v>107272.54800000001</v>
      </c>
    </row>
    <row r="3" spans="2:14" x14ac:dyDescent="0.2">
      <c r="B3" s="4" t="s">
        <v>5</v>
      </c>
      <c r="C3" s="54">
        <v>135030.04599999997</v>
      </c>
    </row>
    <row r="4" spans="2:14" x14ac:dyDescent="0.2">
      <c r="B4" s="4" t="s">
        <v>6</v>
      </c>
      <c r="C4" s="54">
        <v>167923.97600000002</v>
      </c>
    </row>
    <row r="5" spans="2:14" x14ac:dyDescent="0.2">
      <c r="B5" s="4" t="s">
        <v>7</v>
      </c>
      <c r="C5" s="54">
        <v>143946.19899999999</v>
      </c>
    </row>
    <row r="6" spans="2:14" x14ac:dyDescent="0.2">
      <c r="B6" s="4" t="s">
        <v>8</v>
      </c>
      <c r="C6" s="54">
        <v>139023.541</v>
      </c>
    </row>
    <row r="7" spans="2:14" x14ac:dyDescent="0.2">
      <c r="B7" s="4" t="s">
        <v>9</v>
      </c>
      <c r="C7" s="54">
        <v>100537.424</v>
      </c>
    </row>
    <row r="8" spans="2:14" x14ac:dyDescent="0.2">
      <c r="B8" s="4" t="s">
        <v>10</v>
      </c>
      <c r="C8" s="54">
        <v>80075.243999999992</v>
      </c>
    </row>
    <row r="9" spans="2:14" x14ac:dyDescent="0.2">
      <c r="B9" s="4" t="s">
        <v>11</v>
      </c>
      <c r="C9" s="54">
        <v>47098.006000000001</v>
      </c>
    </row>
    <row r="10" spans="2:14" x14ac:dyDescent="0.2">
      <c r="B10" s="4" t="s">
        <v>12</v>
      </c>
      <c r="C10" s="54">
        <v>101069.924</v>
      </c>
    </row>
    <row r="11" spans="2:14" x14ac:dyDescent="0.2">
      <c r="B11" s="4" t="s">
        <v>13</v>
      </c>
      <c r="C11" s="54">
        <v>136550.15899999999</v>
      </c>
    </row>
    <row r="12" spans="2:14" x14ac:dyDescent="0.2">
      <c r="B12" s="4" t="s">
        <v>14</v>
      </c>
      <c r="C12" s="54">
        <v>242102.40300000002</v>
      </c>
    </row>
    <row r="13" spans="2:14" x14ac:dyDescent="0.2">
      <c r="B13" s="4" t="s">
        <v>15</v>
      </c>
      <c r="C13" s="54">
        <v>100697.205</v>
      </c>
    </row>
  </sheetData>
  <mergeCells count="1">
    <mergeCell ref="E1:N1"/>
  </mergeCells>
  <pageMargins left="0.11811023622047245" right="0.11811023622047245" top="0.15748031496062992" bottom="0.15748031496062992" header="0.31496062992125984" footer="0.31496062992125984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14</vt:i4>
      </vt:variant>
    </vt:vector>
  </HeadingPairs>
  <TitlesOfParts>
    <vt:vector size="30" baseType="lpstr">
      <vt:lpstr>3.1.1</vt:lpstr>
      <vt:lpstr>GRAFICO 13</vt:lpstr>
      <vt:lpstr>GRAFICO 14</vt:lpstr>
      <vt:lpstr>3.1.2</vt:lpstr>
      <vt:lpstr>GRAFICO 15</vt:lpstr>
      <vt:lpstr>3.1.3</vt:lpstr>
      <vt:lpstr>GRAFICO 16</vt:lpstr>
      <vt:lpstr>3.1.4</vt:lpstr>
      <vt:lpstr>GRAFICO 17</vt:lpstr>
      <vt:lpstr>3.1.5</vt:lpstr>
      <vt:lpstr>GRAFICO 18</vt:lpstr>
      <vt:lpstr>3.1.6</vt:lpstr>
      <vt:lpstr>3.1.7</vt:lpstr>
      <vt:lpstr>GRAFICO20</vt:lpstr>
      <vt:lpstr>CALCULOS</vt:lpstr>
      <vt:lpstr>calculos continente</vt:lpstr>
      <vt:lpstr>'3.1.1'!Área_de_impresión</vt:lpstr>
      <vt:lpstr>'3.1.2'!Área_de_impresión</vt:lpstr>
      <vt:lpstr>'3.1.3'!Área_de_impresión</vt:lpstr>
      <vt:lpstr>'3.1.4'!Área_de_impresión</vt:lpstr>
      <vt:lpstr>'3.1.5'!Área_de_impresión</vt:lpstr>
      <vt:lpstr>'3.1.6'!Área_de_impresión</vt:lpstr>
      <vt:lpstr>'3.1.7'!Área_de_impresión</vt:lpstr>
      <vt:lpstr>'GRAFICO 13'!Área_de_impresión</vt:lpstr>
      <vt:lpstr>'GRAFICO 14'!Área_de_impresión</vt:lpstr>
      <vt:lpstr>'GRAFICO 15'!Área_de_impresión</vt:lpstr>
      <vt:lpstr>'GRAFICO 16'!Área_de_impresión</vt:lpstr>
      <vt:lpstr>'GRAFICO 17'!Área_de_impresión</vt:lpstr>
      <vt:lpstr>'GRAFICO 18'!Área_de_impresión</vt:lpstr>
      <vt:lpstr>GRAFICO20!Área_de_impresión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projas</dc:creator>
  <cp:lastModifiedBy>Marjorie Campos Gómez</cp:lastModifiedBy>
  <cp:revision>2</cp:revision>
  <dcterms:created xsi:type="dcterms:W3CDTF">2013-06-25T19:53:41Z</dcterms:created>
  <dcterms:modified xsi:type="dcterms:W3CDTF">2022-07-15T12:39:28Z</dcterms:modified>
</cp:coreProperties>
</file>