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io/Desktop/RESPALDO PC/2021/5 ANALISIS ESTADISTICAS PORTUARIAS 2021/Cuadros/"/>
    </mc:Choice>
  </mc:AlternateContent>
  <xr:revisionPtr revIDLastSave="0" documentId="13_ncr:1_{FB9190F4-8597-0B4F-B344-19570B71A339}" xr6:coauthVersionLast="47" xr6:coauthVersionMax="47" xr10:uidLastSave="{00000000-0000-0000-0000-000000000000}"/>
  <bookViews>
    <workbookView xWindow="21340" yWindow="500" windowWidth="29820" windowHeight="19640" xr2:uid="{00000000-000D-0000-FFFF-FFFF00000000}"/>
  </bookViews>
  <sheets>
    <sheet name="4.1" sheetId="3" r:id="rId1"/>
    <sheet name="GRAFICO 35" sheetId="4" r:id="rId2"/>
    <sheet name="4.2" sheetId="5" r:id="rId3"/>
    <sheet name="GRAFICO 36" sheetId="6" r:id="rId4"/>
    <sheet name="4.3" sheetId="7" r:id="rId5"/>
    <sheet name="4.4" sheetId="8" r:id="rId6"/>
    <sheet name="GRAFICO 37" sheetId="9" r:id="rId7"/>
  </sheets>
  <definedNames>
    <definedName name="_xlnm.Print_Area" localSheetId="0">'4.1'!$A$1:$N$33</definedName>
    <definedName name="_xlnm.Print_Area" localSheetId="2">'4.2'!$A$1:$O$33</definedName>
    <definedName name="_xlnm.Print_Area" localSheetId="4">'4.3'!$A$1:$O$32</definedName>
    <definedName name="_xlnm.Print_Area" localSheetId="5">'4.4'!$A$1:$N$37</definedName>
    <definedName name="_xlnm.Print_Area" localSheetId="1">'GRAFICO 35'!$E$2:$N$28</definedName>
    <definedName name="_xlnm.Print_Area" localSheetId="3">'GRAFICO 36'!$E$2:$N$28</definedName>
    <definedName name="_xlnm.Print_Area" localSheetId="6">'GRAFICO 37'!$D$2:$N$28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7" l="1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C7" i="7"/>
  <c r="C8" i="7"/>
  <c r="C9" i="7"/>
  <c r="C10" i="7"/>
  <c r="C11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M7" i="7"/>
  <c r="M8" i="7"/>
  <c r="M9" i="7"/>
  <c r="M10" i="7"/>
  <c r="M11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7" i="7"/>
  <c r="F28" i="7"/>
  <c r="F29" i="7"/>
  <c r="F30" i="7"/>
  <c r="F31" i="7"/>
  <c r="F32" i="7"/>
  <c r="E7" i="7"/>
  <c r="E8" i="7"/>
  <c r="E9" i="7"/>
  <c r="E10" i="7"/>
  <c r="E11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C6" i="7" l="1"/>
  <c r="D6" i="7"/>
  <c r="E6" i="7"/>
  <c r="F6" i="7"/>
  <c r="G6" i="7"/>
  <c r="H6" i="7"/>
  <c r="I6" i="7"/>
  <c r="J6" i="7"/>
  <c r="K6" i="7"/>
  <c r="L6" i="7"/>
  <c r="M6" i="7"/>
  <c r="B6" i="7"/>
  <c r="N18" i="3"/>
  <c r="C14" i="4" l="1"/>
  <c r="O29" i="5"/>
  <c r="O17" i="5"/>
  <c r="O16" i="5"/>
  <c r="B33" i="8" l="1"/>
  <c r="C33" i="8"/>
  <c r="D33" i="8"/>
  <c r="E33" i="8"/>
  <c r="F33" i="8"/>
  <c r="G33" i="8"/>
  <c r="H33" i="8"/>
  <c r="J33" i="8"/>
  <c r="I33" i="8"/>
  <c r="K33" i="8"/>
  <c r="L33" i="8"/>
  <c r="M33" i="8"/>
  <c r="J36" i="8" l="1"/>
  <c r="C11" i="9"/>
  <c r="C5" i="9"/>
  <c r="C9" i="9"/>
  <c r="C4" i="9"/>
  <c r="C10" i="9"/>
  <c r="C3" i="9"/>
  <c r="C8" i="9"/>
  <c r="C2" i="9"/>
  <c r="C13" i="9"/>
  <c r="C7" i="9"/>
  <c r="C12" i="9"/>
  <c r="C6" i="9"/>
  <c r="O6" i="5"/>
  <c r="C14" i="9" l="1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C33" i="3"/>
  <c r="D33" i="3"/>
  <c r="E33" i="3"/>
  <c r="F33" i="3"/>
  <c r="G33" i="3"/>
  <c r="H33" i="3"/>
  <c r="I33" i="3"/>
  <c r="J33" i="3"/>
  <c r="K33" i="3"/>
  <c r="L33" i="3"/>
  <c r="M33" i="3"/>
  <c r="B33" i="3"/>
  <c r="N7" i="3"/>
  <c r="N8" i="3"/>
  <c r="N9" i="3"/>
  <c r="N10" i="3"/>
  <c r="N11" i="3"/>
  <c r="N12" i="3"/>
  <c r="N13" i="3"/>
  <c r="N14" i="3"/>
  <c r="N15" i="3"/>
  <c r="N16" i="3"/>
  <c r="N17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6" i="3"/>
  <c r="C33" i="5"/>
  <c r="E33" i="5"/>
  <c r="F33" i="5"/>
  <c r="H33" i="5"/>
  <c r="I33" i="5"/>
  <c r="J33" i="5"/>
  <c r="K33" i="5"/>
  <c r="L33" i="5"/>
  <c r="M33" i="5"/>
  <c r="B33" i="5"/>
  <c r="N7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C2" i="6"/>
  <c r="O26" i="5"/>
  <c r="C22" i="6" s="1"/>
  <c r="O13" i="5"/>
  <c r="C9" i="6" s="1"/>
  <c r="O28" i="5"/>
  <c r="C24" i="6" s="1"/>
  <c r="O30" i="5"/>
  <c r="C26" i="6" s="1"/>
  <c r="O12" i="5"/>
  <c r="C8" i="6" s="1"/>
  <c r="O15" i="5"/>
  <c r="C11" i="6" s="1"/>
  <c r="O24" i="5"/>
  <c r="C20" i="6" s="1"/>
  <c r="O25" i="5"/>
  <c r="C21" i="6" s="1"/>
  <c r="O14" i="5"/>
  <c r="C10" i="6" s="1"/>
  <c r="O7" i="5"/>
  <c r="C3" i="6" s="1"/>
  <c r="O21" i="5"/>
  <c r="C17" i="6" s="1"/>
  <c r="C12" i="6"/>
  <c r="O10" i="5"/>
  <c r="C6" i="6" s="1"/>
  <c r="O20" i="5"/>
  <c r="C16" i="6" s="1"/>
  <c r="O32" i="5"/>
  <c r="C28" i="6" s="1"/>
  <c r="O27" i="5"/>
  <c r="C23" i="6" s="1"/>
  <c r="O31" i="5"/>
  <c r="C27" i="6" s="1"/>
  <c r="C25" i="6"/>
  <c r="C13" i="6"/>
  <c r="O19" i="5"/>
  <c r="C15" i="6" s="1"/>
  <c r="O23" i="5"/>
  <c r="C19" i="6" s="1"/>
  <c r="O22" i="5"/>
  <c r="C18" i="6" s="1"/>
  <c r="O9" i="5"/>
  <c r="C5" i="6" s="1"/>
  <c r="O18" i="5"/>
  <c r="C14" i="6" s="1"/>
  <c r="O11" i="5"/>
  <c r="C7" i="6" s="1"/>
  <c r="N6" i="5"/>
  <c r="N6" i="8"/>
  <c r="P25" i="8" l="1"/>
  <c r="P21" i="8"/>
  <c r="P9" i="8"/>
  <c r="P32" i="8"/>
  <c r="P20" i="8"/>
  <c r="P16" i="8"/>
  <c r="P31" i="8"/>
  <c r="P27" i="8"/>
  <c r="P15" i="8"/>
  <c r="P11" i="8"/>
  <c r="P26" i="8"/>
  <c r="P22" i="8"/>
  <c r="P10" i="8"/>
  <c r="C28" i="4"/>
  <c r="C22" i="4"/>
  <c r="C16" i="4"/>
  <c r="C9" i="4"/>
  <c r="C3" i="4"/>
  <c r="C27" i="4"/>
  <c r="C21" i="4"/>
  <c r="C15" i="4"/>
  <c r="C8" i="4"/>
  <c r="C26" i="4"/>
  <c r="C20" i="4"/>
  <c r="C13" i="4"/>
  <c r="C7" i="4"/>
  <c r="C25" i="4"/>
  <c r="C19" i="4"/>
  <c r="C12" i="4"/>
  <c r="C6" i="4"/>
  <c r="C24" i="4"/>
  <c r="C18" i="4"/>
  <c r="C11" i="4"/>
  <c r="C5" i="4"/>
  <c r="C23" i="4"/>
  <c r="C17" i="4"/>
  <c r="C10" i="4"/>
  <c r="C4" i="4"/>
  <c r="C2" i="4"/>
  <c r="N33" i="8"/>
  <c r="P33" i="8" s="1"/>
  <c r="N14" i="7"/>
  <c r="N10" i="7"/>
  <c r="N31" i="7"/>
  <c r="N20" i="7"/>
  <c r="N18" i="7"/>
  <c r="N16" i="7"/>
  <c r="N12" i="7"/>
  <c r="N8" i="7"/>
  <c r="N27" i="7"/>
  <c r="N25" i="7"/>
  <c r="N23" i="7"/>
  <c r="N6" i="7"/>
  <c r="N33" i="3"/>
  <c r="P21" i="3" s="1"/>
  <c r="N32" i="7"/>
  <c r="N30" i="7"/>
  <c r="N26" i="7"/>
  <c r="N24" i="7"/>
  <c r="N21" i="7"/>
  <c r="N19" i="7"/>
  <c r="N17" i="7"/>
  <c r="N15" i="7"/>
  <c r="N13" i="7"/>
  <c r="N11" i="7"/>
  <c r="N9" i="7"/>
  <c r="N7" i="7"/>
  <c r="N22" i="7"/>
  <c r="N29" i="7"/>
  <c r="N28" i="7"/>
  <c r="G33" i="5"/>
  <c r="D33" i="5"/>
  <c r="N8" i="5"/>
  <c r="N33" i="5" s="1"/>
  <c r="O8" i="5"/>
  <c r="O33" i="5" s="1"/>
  <c r="P14" i="8" l="1"/>
  <c r="P30" i="8"/>
  <c r="P19" i="8"/>
  <c r="P8" i="8"/>
  <c r="P24" i="8"/>
  <c r="P13" i="8"/>
  <c r="P29" i="8"/>
  <c r="P18" i="8"/>
  <c r="P7" i="8"/>
  <c r="P23" i="8"/>
  <c r="P12" i="8"/>
  <c r="P28" i="8"/>
  <c r="P17" i="8"/>
  <c r="P6" i="8"/>
  <c r="P9" i="3"/>
  <c r="P28" i="3"/>
  <c r="P23" i="3"/>
  <c r="P17" i="3"/>
  <c r="P12" i="3"/>
  <c r="P31" i="3"/>
  <c r="P20" i="3"/>
  <c r="P14" i="3"/>
  <c r="P33" i="3"/>
  <c r="P18" i="3"/>
  <c r="P15" i="3"/>
  <c r="P10" i="3"/>
  <c r="P29" i="3"/>
  <c r="P24" i="3"/>
  <c r="P19" i="3"/>
  <c r="P7" i="3"/>
  <c r="P26" i="3"/>
  <c r="P8" i="3"/>
  <c r="P27" i="3"/>
  <c r="P6" i="3"/>
  <c r="P22" i="3"/>
  <c r="P16" i="3"/>
  <c r="P11" i="3"/>
  <c r="P30" i="3"/>
  <c r="P25" i="3"/>
  <c r="P13" i="3"/>
  <c r="P32" i="3"/>
  <c r="C30" i="4"/>
  <c r="C4" i="6"/>
  <c r="C30" i="6" s="1"/>
</calcChain>
</file>

<file path=xl/sharedStrings.xml><?xml version="1.0" encoding="utf-8"?>
<sst xmlns="http://schemas.openxmlformats.org/spreadsheetml/2006/main" count="257" uniqueCount="111">
  <si>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</si>
  <si>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</si>
  <si>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</si>
  <si>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</si>
  <si>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</si>
  <si>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</si>
  <si>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</si>
  <si>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</si>
  <si>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</si>
  <si>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</si>
  <si>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</si>
  <si>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</si>
  <si>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AUTORIDAD MARÍTIMA </t>
  </si>
  <si>
    <t>AUTORIDAD MARÍTIMA</t>
  </si>
  <si>
    <t>Total</t>
  </si>
  <si>
    <t>MOVILIZADOR</t>
  </si>
  <si>
    <t>CHOFER</t>
  </si>
  <si>
    <t>TARJADOR</t>
  </si>
  <si>
    <t>TRACKISTA</t>
  </si>
  <si>
    <t>TOTAL</t>
  </si>
  <si>
    <t>ARI</t>
  </si>
  <si>
    <t>IQU</t>
  </si>
  <si>
    <t>PTC</t>
  </si>
  <si>
    <t>TOC</t>
  </si>
  <si>
    <t>MEJ</t>
  </si>
  <si>
    <t>ANT</t>
  </si>
  <si>
    <t>CHA</t>
  </si>
  <si>
    <t>CAL</t>
  </si>
  <si>
    <t>HUA</t>
  </si>
  <si>
    <t>COQ</t>
  </si>
  <si>
    <t>LOS</t>
  </si>
  <si>
    <t>QUI</t>
  </si>
  <si>
    <t>VAL</t>
  </si>
  <si>
    <t>SNO</t>
  </si>
  <si>
    <t>PEN</t>
  </si>
  <si>
    <t>LIR</t>
  </si>
  <si>
    <t>TAL</t>
  </si>
  <si>
    <t>VIC</t>
  </si>
  <si>
    <t>CRN</t>
  </si>
  <si>
    <t>COR</t>
  </si>
  <si>
    <t>CAB</t>
  </si>
  <si>
    <t>PMO</t>
  </si>
  <si>
    <t>CAS</t>
  </si>
  <si>
    <t>CHB</t>
  </si>
  <si>
    <t>PAR</t>
  </si>
  <si>
    <t>NAT</t>
  </si>
  <si>
    <t>Arica</t>
  </si>
  <si>
    <t>Patache</t>
  </si>
  <si>
    <t>Tocopilla</t>
  </si>
  <si>
    <t>Mejillones</t>
  </si>
  <si>
    <t>Antofagasta</t>
  </si>
  <si>
    <t>Chañaral</t>
  </si>
  <si>
    <t>Caldera</t>
  </si>
  <si>
    <t>Huasco</t>
  </si>
  <si>
    <t>Coquimbo</t>
  </si>
  <si>
    <t>Los Vilos</t>
  </si>
  <si>
    <t>Quintero</t>
  </si>
  <si>
    <t>Valparaíso</t>
  </si>
  <si>
    <t>San Antonio</t>
  </si>
  <si>
    <t>Penco</t>
  </si>
  <si>
    <t>Lirquén</t>
  </si>
  <si>
    <t>Talcahuano</t>
  </si>
  <si>
    <t>San Vicente</t>
  </si>
  <si>
    <t>Coronel</t>
  </si>
  <si>
    <t>Corral</t>
  </si>
  <si>
    <t>Calbuco</t>
  </si>
  <si>
    <t>Puerto Montt</t>
  </si>
  <si>
    <t>Castro</t>
  </si>
  <si>
    <t>Chacabuco</t>
  </si>
  <si>
    <t>Puerto Natales</t>
  </si>
  <si>
    <t>Punta Arenas</t>
  </si>
  <si>
    <t>Iquique</t>
  </si>
  <si>
    <t>PROMEDIO</t>
  </si>
  <si>
    <t>Movilizador</t>
  </si>
  <si>
    <t>Tarjador</t>
  </si>
  <si>
    <t>Chofer</t>
  </si>
  <si>
    <t>Trackista</t>
  </si>
  <si>
    <t>Trincador</t>
  </si>
  <si>
    <t>TRINCADOR</t>
  </si>
  <si>
    <t>OTRO</t>
  </si>
  <si>
    <t>4.1.- Número de turnos efectuados por trabajadores portuarios por mes y Autoridad Marítima.</t>
  </si>
  <si>
    <t>4.2.- Número de trabajadores portuarios que realizaron al menos un turno por mes y Autoridad Marítima.</t>
  </si>
  <si>
    <t>4.4.- Número de turnos por función del trabajador según Autoridad Marítima.</t>
  </si>
  <si>
    <t>4.3.- Promedio de trabajadores portuarios por turno por mes según Autoridad Marítima.</t>
  </si>
  <si>
    <t>Nota 1: Este cuadro muestra el número de Turnos que han efectuado los Trabajadores Portuarios por Puerto.</t>
  </si>
  <si>
    <t>Nota1:</t>
  </si>
  <si>
    <t>Ventanas</t>
  </si>
  <si>
    <t>VEN</t>
  </si>
  <si>
    <t>Oficinista</t>
  </si>
  <si>
    <t>OFICINISTA</t>
  </si>
  <si>
    <t>OPERADOR PORTACONTENEDOR</t>
  </si>
  <si>
    <t>GUARDIA PORTALON</t>
  </si>
  <si>
    <t>SUPERVISOR (a)</t>
  </si>
  <si>
    <t>HORQUILLERO (b)</t>
  </si>
  <si>
    <t>(a) Considera supervisor tierra y supervisor nave.</t>
  </si>
  <si>
    <t>(b) Considera horquilleros, horquillero de tierra y horquillero madera.</t>
  </si>
  <si>
    <t>Supervisor (a)</t>
  </si>
  <si>
    <t>Horquillero (b)</t>
  </si>
  <si>
    <t>Otro</t>
  </si>
  <si>
    <t>Op. Portacontenedor</t>
  </si>
  <si>
    <t>Nota 2: Información corresponde a Trabajadores Portuarios, principalmente eventuales, autorizados por Directemar.</t>
  </si>
  <si>
    <t xml:space="preserve"> Nota 2: Información corresponde a Trabajadores Portuarios, principalmente eventuales, autorizados por Directemar.</t>
  </si>
  <si>
    <t xml:space="preserve">          (a) Considera supervisor tierra y supervisor nave.</t>
  </si>
  <si>
    <t xml:space="preserve">          (b) Considera horquilleros, horquillero de tierra y horquillero madera.</t>
  </si>
  <si>
    <t>Año 2020</t>
  </si>
  <si>
    <t>Operador RTG</t>
  </si>
  <si>
    <t>OPERADOR RTG</t>
  </si>
  <si>
    <t>Guardia Portalón</t>
  </si>
  <si>
    <t xml:space="preserve">Gráfico 35: Número de turnos por Autoridad Marítima. </t>
  </si>
  <si>
    <t>Gráfico 36: Número de trabajadores portuarios que realizan al menos un turno por mes según Autoridad Marítima.  Año 2020</t>
  </si>
  <si>
    <t>Gráfico 37: Porcentaje de trabajadores portuarios que hicieron turno según función.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</si>
</sst>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-* #,##0_-;\-* #,##0_-;_-* &quot;-&quot;??_-;_-@_-"/>
    <numFmt numFmtId="165" formatCode="0.0%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00000"/>
      <name val="Arial"/>
      <family val="2"/>
    </font>
    <font>
      <b/>
      <sz val="12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164" fontId="3" fillId="2" borderId="1" xfId="1" applyNumberFormat="1" applyFont="1" applyFill="1" applyBorder="1" applyAlignment="1">
      <alignment horizontal="left" wrapText="1"/>
    </xf>
    <xf numFmtId="0" fontId="6" fillId="2" borderId="0" xfId="0" applyFont="1" applyFill="1"/>
    <xf numFmtId="0" fontId="7" fillId="2" borderId="1" xfId="0" applyFont="1" applyFill="1" applyBorder="1"/>
    <xf numFmtId="41" fontId="7" fillId="2" borderId="1" xfId="0" applyNumberFormat="1" applyFont="1" applyFill="1" applyBorder="1"/>
    <xf numFmtId="0" fontId="6" fillId="2" borderId="0" xfId="0" applyFont="1" applyFill="1" applyAlignment="1">
      <alignment vertical="center" wrapText="1"/>
    </xf>
    <xf numFmtId="41" fontId="6" fillId="2" borderId="1" xfId="0" applyNumberFormat="1" applyFont="1" applyFill="1" applyBorder="1" applyAlignment="1">
      <alignment vertical="center" wrapText="1"/>
    </xf>
    <xf numFmtId="3" fontId="9" fillId="2" borderId="0" xfId="2" applyNumberFormat="1" applyFon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vertical="center" wrapText="1"/>
    </xf>
    <xf numFmtId="0" fontId="8" fillId="2" borderId="0" xfId="2" applyFont="1" applyFill="1" applyBorder="1" applyAlignment="1">
      <alignment horizontal="left" vertical="center" wrapText="1"/>
    </xf>
    <xf numFmtId="41" fontId="10" fillId="2" borderId="0" xfId="0" applyNumberFormat="1" applyFont="1" applyFill="1" applyBorder="1"/>
    <xf numFmtId="0" fontId="0" fillId="2" borderId="0" xfId="0" applyFill="1"/>
    <xf numFmtId="0" fontId="15" fillId="2" borderId="0" xfId="0" applyFont="1" applyFill="1" applyAlignment="1">
      <alignment horizontal="center" vertical="center" readingOrder="1"/>
    </xf>
    <xf numFmtId="0" fontId="8" fillId="2" borderId="0" xfId="0" applyFont="1" applyFill="1" applyBorder="1"/>
    <xf numFmtId="3" fontId="14" fillId="2" borderId="0" xfId="0" applyNumberFormat="1" applyFont="1" applyFill="1" applyBorder="1"/>
    <xf numFmtId="0" fontId="9" fillId="2" borderId="0" xfId="2" applyFont="1" applyFill="1" applyBorder="1" applyAlignment="1">
      <alignment horizontal="center" vertical="center" wrapText="1"/>
    </xf>
    <xf numFmtId="3" fontId="10" fillId="2" borderId="0" xfId="0" applyNumberFormat="1" applyFont="1" applyFill="1" applyBorder="1"/>
    <xf numFmtId="0" fontId="10" fillId="2" borderId="0" xfId="0" applyFont="1" applyFill="1" applyBorder="1"/>
    <xf numFmtId="0" fontId="2" fillId="2" borderId="0" xfId="0" applyFont="1" applyFill="1"/>
    <xf numFmtId="3" fontId="6" fillId="2" borderId="0" xfId="0" applyNumberFormat="1" applyFont="1" applyFill="1"/>
    <xf numFmtId="3" fontId="8" fillId="2" borderId="0" xfId="0" applyNumberFormat="1" applyFont="1" applyFill="1"/>
    <xf numFmtId="165" fontId="8" fillId="2" borderId="0" xfId="0" applyNumberFormat="1" applyFont="1" applyFill="1"/>
    <xf numFmtId="0" fontId="6" fillId="2" borderId="0" xfId="0" applyFont="1" applyFill="1" applyBorder="1"/>
    <xf numFmtId="0" fontId="1" fillId="2" borderId="0" xfId="0" applyFont="1" applyFill="1" applyBorder="1"/>
    <xf numFmtId="0" fontId="5" fillId="2" borderId="1" xfId="2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center" wrapText="1"/>
    </xf>
    <xf numFmtId="3" fontId="0" fillId="2" borderId="1" xfId="0" applyNumberFormat="1" applyFill="1" applyBorder="1"/>
    <xf numFmtId="41" fontId="5" fillId="2" borderId="1" xfId="2" applyNumberFormat="1" applyFont="1" applyFill="1" applyBorder="1" applyAlignment="1">
      <alignment horizontal="right" wrapText="1"/>
    </xf>
    <xf numFmtId="41" fontId="9" fillId="2" borderId="0" xfId="2" applyNumberFormat="1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left" wrapText="1"/>
    </xf>
    <xf numFmtId="41" fontId="9" fillId="2" borderId="0" xfId="0" applyNumberFormat="1" applyFont="1" applyFill="1" applyBorder="1"/>
    <xf numFmtId="0" fontId="6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 wrapText="1"/>
    </xf>
    <xf numFmtId="0" fontId="7" fillId="2" borderId="0" xfId="0" applyFont="1" applyFill="1"/>
    <xf numFmtId="3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1" fontId="6" fillId="2" borderId="1" xfId="0" applyNumberFormat="1" applyFont="1" applyFill="1" applyBorder="1" applyAlignment="1">
      <alignment horizontal="right"/>
    </xf>
    <xf numFmtId="3" fontId="11" fillId="2" borderId="0" xfId="0" applyNumberFormat="1" applyFont="1" applyFill="1" applyBorder="1"/>
    <xf numFmtId="0" fontId="13" fillId="2" borderId="0" xfId="0" applyFont="1" applyFill="1" applyAlignment="1">
      <alignment horizontal="center" vertical="center" readingOrder="1"/>
    </xf>
    <xf numFmtId="164" fontId="7" fillId="2" borderId="1" xfId="0" applyNumberFormat="1" applyFont="1" applyFill="1" applyBorder="1" applyAlignment="1">
      <alignment horizontal="center"/>
    </xf>
    <xf numFmtId="0" fontId="0" fillId="2" borderId="1" xfId="0" applyNumberFormat="1" applyFill="1" applyBorder="1"/>
    <xf numFmtId="41" fontId="7" fillId="2" borderId="1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center" vertical="center" readingOrder="1"/>
    </xf>
    <xf numFmtId="164" fontId="9" fillId="2" borderId="0" xfId="0" applyNumberFormat="1" applyFont="1" applyFill="1" applyBorder="1" applyAlignment="1">
      <alignment horizontal="center"/>
    </xf>
    <xf numFmtId="41" fontId="6" fillId="2" borderId="1" xfId="0" applyNumberFormat="1" applyFont="1" applyFill="1" applyBorder="1"/>
    <xf numFmtId="164" fontId="7" fillId="2" borderId="1" xfId="0" applyNumberFormat="1" applyFont="1" applyFill="1" applyBorder="1"/>
    <xf numFmtId="164" fontId="6" fillId="2" borderId="0" xfId="0" applyNumberFormat="1" applyFont="1" applyFill="1" applyBorder="1" applyAlignment="1"/>
  </cellXfs>
  <cellStyles count="3">
    <cellStyle name="Normal" xfId="0" builtinId="0"/>
    <cellStyle name="Normal_4.1_1" xfId="1" xr:uid="{00000000-0005-0000-0000-000001000000}"/>
    <cellStyle name="Normal_4.5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734174223482728"/>
          <c:y val="0.13007298473324105"/>
          <c:w val="0.8623710429053516"/>
          <c:h val="0.7027625044033956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35'!$B$2:$B$28</c:f>
              <c:strCache>
                <c:ptCount val="27"/>
                <c:pt idx="0">
                  <c:v>ARI</c:v>
                </c:pt>
                <c:pt idx="1">
                  <c:v>IQU</c:v>
                </c:pt>
                <c:pt idx="2">
                  <c:v>PTC</c:v>
                </c:pt>
                <c:pt idx="3">
                  <c:v>TOC</c:v>
                </c:pt>
                <c:pt idx="4">
                  <c:v>MEJ</c:v>
                </c:pt>
                <c:pt idx="5">
                  <c:v>ANT</c:v>
                </c:pt>
                <c:pt idx="6">
                  <c:v>CHA</c:v>
                </c:pt>
                <c:pt idx="7">
                  <c:v>CAL</c:v>
                </c:pt>
                <c:pt idx="8">
                  <c:v>HUA</c:v>
                </c:pt>
                <c:pt idx="9">
                  <c:v>COQ</c:v>
                </c:pt>
                <c:pt idx="10">
                  <c:v>LOS</c:v>
                </c:pt>
                <c:pt idx="11">
                  <c:v>QUI</c:v>
                </c:pt>
                <c:pt idx="12">
                  <c:v>VEN</c:v>
                </c:pt>
                <c:pt idx="13">
                  <c:v>VAL</c:v>
                </c:pt>
                <c:pt idx="14">
                  <c:v>SNO</c:v>
                </c:pt>
                <c:pt idx="15">
                  <c:v>PEN</c:v>
                </c:pt>
                <c:pt idx="16">
                  <c:v>LIR</c:v>
                </c:pt>
                <c:pt idx="17">
                  <c:v>TAL</c:v>
                </c:pt>
                <c:pt idx="18">
                  <c:v>VIC</c:v>
                </c:pt>
                <c:pt idx="19">
                  <c:v>CRN</c:v>
                </c:pt>
                <c:pt idx="20">
                  <c:v>COR</c:v>
                </c:pt>
                <c:pt idx="21">
                  <c:v>CAB</c:v>
                </c:pt>
                <c:pt idx="22">
                  <c:v>PMO</c:v>
                </c:pt>
                <c:pt idx="23">
                  <c:v>CAS</c:v>
                </c:pt>
                <c:pt idx="24">
                  <c:v>CHB</c:v>
                </c:pt>
                <c:pt idx="25">
                  <c:v>NAT</c:v>
                </c:pt>
                <c:pt idx="26">
                  <c:v>PAR</c:v>
                </c:pt>
              </c:strCache>
            </c:strRef>
          </c:cat>
          <c:val>
            <c:numRef>
              <c:f>'GRAFICO 35'!$C$2:$C$28</c:f>
              <c:numCache>
                <c:formatCode>#,##0</c:formatCode>
                <c:ptCount val="27"/>
                <c:pt idx="0">
                  <c:v>106145</c:v>
                </c:pt>
                <c:pt idx="1">
                  <c:v>40576</c:v>
                </c:pt>
                <c:pt idx="2">
                  <c:v>702</c:v>
                </c:pt>
                <c:pt idx="3">
                  <c:v>10893</c:v>
                </c:pt>
                <c:pt idx="4">
                  <c:v>148108</c:v>
                </c:pt>
                <c:pt idx="5">
                  <c:v>45414</c:v>
                </c:pt>
                <c:pt idx="6">
                  <c:v>1592</c:v>
                </c:pt>
                <c:pt idx="7">
                  <c:v>7679</c:v>
                </c:pt>
                <c:pt idx="8">
                  <c:v>13624</c:v>
                </c:pt>
                <c:pt idx="9">
                  <c:v>21043</c:v>
                </c:pt>
                <c:pt idx="10">
                  <c:v>761</c:v>
                </c:pt>
                <c:pt idx="11">
                  <c:v>1264</c:v>
                </c:pt>
                <c:pt idx="12">
                  <c:v>17724</c:v>
                </c:pt>
                <c:pt idx="13">
                  <c:v>152565</c:v>
                </c:pt>
                <c:pt idx="14">
                  <c:v>223262</c:v>
                </c:pt>
                <c:pt idx="15">
                  <c:v>30252</c:v>
                </c:pt>
                <c:pt idx="16">
                  <c:v>84975</c:v>
                </c:pt>
                <c:pt idx="17">
                  <c:v>13000</c:v>
                </c:pt>
                <c:pt idx="18">
                  <c:v>119000</c:v>
                </c:pt>
                <c:pt idx="19">
                  <c:v>147388</c:v>
                </c:pt>
                <c:pt idx="20">
                  <c:v>3478</c:v>
                </c:pt>
                <c:pt idx="21">
                  <c:v>15863</c:v>
                </c:pt>
                <c:pt idx="22">
                  <c:v>59265</c:v>
                </c:pt>
                <c:pt idx="23">
                  <c:v>2372</c:v>
                </c:pt>
                <c:pt idx="24">
                  <c:v>10204</c:v>
                </c:pt>
                <c:pt idx="25">
                  <c:v>7648</c:v>
                </c:pt>
                <c:pt idx="26">
                  <c:v>23265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B-5E41-8D6F-5CDD578E9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8655872"/>
        <c:axId val="208657792"/>
        <c:axId val="0"/>
      </c:bar3DChart>
      <c:catAx>
        <c:axId val="208655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Autoridad</a:t>
                </a:r>
                <a:r>
                  <a:rPr lang="en-US" baseline="0"/>
                  <a:t> Marítima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7177793534102075"/>
              <c:y val="0.92232142059747257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es-CL"/>
          </a:p>
        </c:txPr>
        <c:crossAx val="208657792"/>
        <c:crosses val="autoZero"/>
        <c:auto val="1"/>
        <c:lblAlgn val="ctr"/>
        <c:lblOffset val="100"/>
        <c:noMultiLvlLbl val="0"/>
      </c:catAx>
      <c:valAx>
        <c:axId val="208657792"/>
        <c:scaling>
          <c:orientation val="minMax"/>
          <c:max val="250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Número de turnos</a:t>
                </a:r>
              </a:p>
            </c:rich>
          </c:tx>
          <c:layout>
            <c:manualLayout>
              <c:xMode val="edge"/>
              <c:yMode val="edge"/>
              <c:x val="1.0500677936584943E-2"/>
              <c:y val="0.4539434083026956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s-CL"/>
          </a:p>
        </c:txPr>
        <c:crossAx val="208655872"/>
        <c:crosses val="autoZero"/>
        <c:crossBetween val="between"/>
        <c:majorUnit val="5000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15748031496063039" l="0.11811023622047249" r="0.11811023622047249" t="0.15748031496063039" header="0.31496062992126173" footer="0.3149606299212617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167657614226792"/>
          <c:y val="0.15757753240996686"/>
          <c:w val="0.87961594086453565"/>
          <c:h val="0.70210959872900169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36'!$B$2:$B$28</c:f>
              <c:strCache>
                <c:ptCount val="27"/>
                <c:pt idx="0">
                  <c:v>ARI</c:v>
                </c:pt>
                <c:pt idx="1">
                  <c:v>IQU</c:v>
                </c:pt>
                <c:pt idx="2">
                  <c:v>PTC</c:v>
                </c:pt>
                <c:pt idx="3">
                  <c:v>TOC</c:v>
                </c:pt>
                <c:pt idx="4">
                  <c:v>MEJ</c:v>
                </c:pt>
                <c:pt idx="5">
                  <c:v>ANT</c:v>
                </c:pt>
                <c:pt idx="6">
                  <c:v>CHA</c:v>
                </c:pt>
                <c:pt idx="7">
                  <c:v>CAL</c:v>
                </c:pt>
                <c:pt idx="8">
                  <c:v>HUA</c:v>
                </c:pt>
                <c:pt idx="9">
                  <c:v>COQ</c:v>
                </c:pt>
                <c:pt idx="10">
                  <c:v>LOS</c:v>
                </c:pt>
                <c:pt idx="11">
                  <c:v>QUI</c:v>
                </c:pt>
                <c:pt idx="12">
                  <c:v>VEN</c:v>
                </c:pt>
                <c:pt idx="13">
                  <c:v>VAL</c:v>
                </c:pt>
                <c:pt idx="14">
                  <c:v>SNO</c:v>
                </c:pt>
                <c:pt idx="15">
                  <c:v>PEN</c:v>
                </c:pt>
                <c:pt idx="16">
                  <c:v>LIR</c:v>
                </c:pt>
                <c:pt idx="17">
                  <c:v>TAL</c:v>
                </c:pt>
                <c:pt idx="18">
                  <c:v>VIC</c:v>
                </c:pt>
                <c:pt idx="19">
                  <c:v>CRN</c:v>
                </c:pt>
                <c:pt idx="20">
                  <c:v>COR</c:v>
                </c:pt>
                <c:pt idx="21">
                  <c:v>CAB</c:v>
                </c:pt>
                <c:pt idx="22">
                  <c:v>PMO</c:v>
                </c:pt>
                <c:pt idx="23">
                  <c:v>CAS</c:v>
                </c:pt>
                <c:pt idx="24">
                  <c:v>CHB</c:v>
                </c:pt>
                <c:pt idx="25">
                  <c:v>NAT</c:v>
                </c:pt>
                <c:pt idx="26">
                  <c:v>PAR</c:v>
                </c:pt>
              </c:strCache>
            </c:strRef>
          </c:cat>
          <c:val>
            <c:numRef>
              <c:f>'GRAFICO 36'!$C$2:$C$28</c:f>
              <c:numCache>
                <c:formatCode>#,##0</c:formatCode>
                <c:ptCount val="27"/>
                <c:pt idx="0">
                  <c:v>467.58333333333331</c:v>
                </c:pt>
                <c:pt idx="1">
                  <c:v>391.75</c:v>
                </c:pt>
                <c:pt idx="2">
                  <c:v>5.666666666666667</c:v>
                </c:pt>
                <c:pt idx="3">
                  <c:v>111.41666666666667</c:v>
                </c:pt>
                <c:pt idx="4">
                  <c:v>643.75</c:v>
                </c:pt>
                <c:pt idx="5">
                  <c:v>377.83333333333331</c:v>
                </c:pt>
                <c:pt idx="6">
                  <c:v>45</c:v>
                </c:pt>
                <c:pt idx="7">
                  <c:v>108.33333333333333</c:v>
                </c:pt>
                <c:pt idx="8">
                  <c:v>99</c:v>
                </c:pt>
                <c:pt idx="9">
                  <c:v>182.33333333333334</c:v>
                </c:pt>
                <c:pt idx="10">
                  <c:v>10.666666666666666</c:v>
                </c:pt>
                <c:pt idx="11">
                  <c:v>21</c:v>
                </c:pt>
                <c:pt idx="12">
                  <c:v>102.5</c:v>
                </c:pt>
                <c:pt idx="13">
                  <c:v>806.75</c:v>
                </c:pt>
                <c:pt idx="14">
                  <c:v>1083.0833333333333</c:v>
                </c:pt>
                <c:pt idx="15">
                  <c:v>193.16666666666666</c:v>
                </c:pt>
                <c:pt idx="16">
                  <c:v>482.41666666666669</c:v>
                </c:pt>
                <c:pt idx="17">
                  <c:v>121.08333333333333</c:v>
                </c:pt>
                <c:pt idx="18">
                  <c:v>576.5</c:v>
                </c:pt>
                <c:pt idx="19">
                  <c:v>727.58333333333337</c:v>
                </c:pt>
                <c:pt idx="20">
                  <c:v>38.090909090909093</c:v>
                </c:pt>
                <c:pt idx="21">
                  <c:v>94.75</c:v>
                </c:pt>
                <c:pt idx="22">
                  <c:v>371.83333333333331</c:v>
                </c:pt>
                <c:pt idx="23">
                  <c:v>17.166666666666668</c:v>
                </c:pt>
                <c:pt idx="24">
                  <c:v>86.333333333333329</c:v>
                </c:pt>
                <c:pt idx="25">
                  <c:v>80.916666666666671</c:v>
                </c:pt>
                <c:pt idx="26">
                  <c:v>197.5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F8-7945-862C-47104ABF8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9338752"/>
        <c:axId val="209340672"/>
        <c:axId val="0"/>
      </c:bar3DChart>
      <c:catAx>
        <c:axId val="209338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AUTORIDAD MARÍTIMA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es-CL"/>
          </a:p>
        </c:txPr>
        <c:crossAx val="209340672"/>
        <c:crosses val="autoZero"/>
        <c:auto val="1"/>
        <c:lblAlgn val="ctr"/>
        <c:lblOffset val="100"/>
        <c:noMultiLvlLbl val="0"/>
      </c:catAx>
      <c:valAx>
        <c:axId val="209340672"/>
        <c:scaling>
          <c:orientation val="minMax"/>
          <c:max val="12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NÚMERO DE TURNOS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s-CL"/>
          </a:p>
        </c:txPr>
        <c:crossAx val="20933875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46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695340616832739"/>
          <c:y val="0.1952702988739311"/>
          <c:w val="0.80810018368413483"/>
          <c:h val="0.70018520870375089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1.2198322023254897E-2"/>
                  <c:y val="-9.579925493184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E8-7C4B-A0E9-12A90C10799F}"/>
                </c:ext>
              </c:extLst>
            </c:dLbl>
            <c:dLbl>
              <c:idx val="1"/>
              <c:layout>
                <c:manualLayout>
                  <c:x val="3.9201629415726664E-5"/>
                  <c:y val="9.606087545508424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E8-7C4B-A0E9-12A90C10799F}"/>
                </c:ext>
              </c:extLst>
            </c:dLbl>
            <c:dLbl>
              <c:idx val="2"/>
              <c:layout>
                <c:manualLayout>
                  <c:x val="-2.0444384770852999E-2"/>
                  <c:y val="-1.664549995766658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E8-7C4B-A0E9-12A90C10799F}"/>
                </c:ext>
              </c:extLst>
            </c:dLbl>
            <c:dLbl>
              <c:idx val="3"/>
              <c:layout>
                <c:manualLayout>
                  <c:x val="-3.7045539797861697E-4"/>
                  <c:y val="-7.9353992041317418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E8-7C4B-A0E9-12A90C10799F}"/>
                </c:ext>
              </c:extLst>
            </c:dLbl>
            <c:dLbl>
              <c:idx val="4"/>
              <c:layout>
                <c:manualLayout>
                  <c:x val="-1.3132423349176508E-2"/>
                  <c:y val="4.872153077639488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E8-7C4B-A0E9-12A90C10799F}"/>
                </c:ext>
              </c:extLst>
            </c:dLbl>
            <c:dLbl>
              <c:idx val="5"/>
              <c:layout>
                <c:manualLayout>
                  <c:x val="-2.8073266865337256E-2"/>
                  <c:y val="-9.47881212429091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E8-7C4B-A0E9-12A90C10799F}"/>
                </c:ext>
              </c:extLst>
            </c:dLbl>
            <c:dLbl>
              <c:idx val="6"/>
              <c:layout>
                <c:manualLayout>
                  <c:x val="-3.693896036788769E-3"/>
                  <c:y val="-1.322495978325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E8-7C4B-A0E9-12A90C10799F}"/>
                </c:ext>
              </c:extLst>
            </c:dLbl>
            <c:dLbl>
              <c:idx val="7"/>
              <c:layout>
                <c:manualLayout>
                  <c:x val="-3.6099432972931521E-2"/>
                  <c:y val="-5.22644145288290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E8-7C4B-A0E9-12A90C10799F}"/>
                </c:ext>
              </c:extLst>
            </c:dLbl>
            <c:dLbl>
              <c:idx val="8"/>
              <c:layout>
                <c:manualLayout>
                  <c:x val="-4.5994536762920838E-3"/>
                  <c:y val="-2.6663703327406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E8-7C4B-A0E9-12A90C10799F}"/>
                </c:ext>
              </c:extLst>
            </c:dLbl>
            <c:dLbl>
              <c:idx val="9"/>
              <c:layout>
                <c:manualLayout>
                  <c:x val="-9.8910611219555338E-3"/>
                  <c:y val="-7.26621369909406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E8-7C4B-A0E9-12A90C10799F}"/>
                </c:ext>
              </c:extLst>
            </c:dLbl>
            <c:dLbl>
              <c:idx val="10"/>
              <c:layout>
                <c:manualLayout>
                  <c:x val="7.2091551485337482E-2"/>
                  <c:y val="-9.73321479976293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E8-7C4B-A0E9-12A90C10799F}"/>
                </c:ext>
              </c:extLst>
            </c:dLbl>
            <c:dLbl>
              <c:idx val="11"/>
              <c:layout>
                <c:manualLayout>
                  <c:x val="2.8686037335141835E-2"/>
                  <c:y val="-7.43586487172974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E8-7C4B-A0E9-12A90C10799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'GRAFICO 37'!$B$2:$B$13</c:f>
              <c:strCache>
                <c:ptCount val="12"/>
                <c:pt idx="0">
                  <c:v>Movilizador</c:v>
                </c:pt>
                <c:pt idx="1">
                  <c:v>Oficinista</c:v>
                </c:pt>
                <c:pt idx="2">
                  <c:v>Chofer</c:v>
                </c:pt>
                <c:pt idx="3">
                  <c:v>Supervisor (a)</c:v>
                </c:pt>
                <c:pt idx="4">
                  <c:v>Horquillero (b)</c:v>
                </c:pt>
                <c:pt idx="5">
                  <c:v>Tarjador</c:v>
                </c:pt>
                <c:pt idx="6">
                  <c:v>Op. Portacontenedor</c:v>
                </c:pt>
                <c:pt idx="7">
                  <c:v>Trincador</c:v>
                </c:pt>
                <c:pt idx="8">
                  <c:v>Trackista</c:v>
                </c:pt>
                <c:pt idx="9">
                  <c:v>Guardia Portalón</c:v>
                </c:pt>
                <c:pt idx="10">
                  <c:v>Operador RTG</c:v>
                </c:pt>
                <c:pt idx="11">
                  <c:v>Otro</c:v>
                </c:pt>
              </c:strCache>
            </c:strRef>
          </c:cat>
          <c:val>
            <c:numRef>
              <c:f>'GRAFICO 37'!$C$2:$C$13</c:f>
              <c:numCache>
                <c:formatCode>_(* #,##0_);_(* \(#,##0\);_(* "-"_);_(@_)</c:formatCode>
                <c:ptCount val="12"/>
                <c:pt idx="0">
                  <c:v>343182</c:v>
                </c:pt>
                <c:pt idx="1">
                  <c:v>130176</c:v>
                </c:pt>
                <c:pt idx="2">
                  <c:v>103330</c:v>
                </c:pt>
                <c:pt idx="3">
                  <c:v>93896</c:v>
                </c:pt>
                <c:pt idx="4">
                  <c:v>87456</c:v>
                </c:pt>
                <c:pt idx="5">
                  <c:v>72733</c:v>
                </c:pt>
                <c:pt idx="6">
                  <c:v>42190</c:v>
                </c:pt>
                <c:pt idx="7">
                  <c:v>41117</c:v>
                </c:pt>
                <c:pt idx="8">
                  <c:v>39899</c:v>
                </c:pt>
                <c:pt idx="9">
                  <c:v>19665</c:v>
                </c:pt>
                <c:pt idx="10">
                  <c:v>18299</c:v>
                </c:pt>
                <c:pt idx="11">
                  <c:v>316119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FE8-7C4B-A0E9-12A90C1079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15748031496063039" l="0.11811023622047249" r="0.19685039370078738" t="0.15748031496063039" header="0.31496062992126173" footer="0.3149606299212617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5</xdr:row>
      <xdr:rowOff>101600</xdr:rowOff>
    </xdr:from>
    <xdr:to>
      <xdr:col>13</xdr:col>
      <xdr:colOff>673100</xdr:colOff>
      <xdr:row>31</xdr:row>
      <xdr:rowOff>187325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587375</xdr:colOff>
      <xdr:row>3</xdr:row>
      <xdr:rowOff>60324</xdr:rowOff>
    </xdr:from>
    <xdr:to>
      <xdr:col>13</xdr:col>
      <xdr:colOff>371475</xdr:colOff>
      <xdr:row>29</xdr:row>
      <xdr:rowOff>126999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593724</xdr:colOff>
      <xdr:row>3</xdr:row>
      <xdr:rowOff>9525</xdr:rowOff>
    </xdr:from>
    <xdr:to>
      <xdr:col>14</xdr:col>
      <xdr:colOff>374650</xdr:colOff>
      <xdr:row>27</xdr:row>
      <xdr:rowOff>161925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03"/>
  <sheetViews>
    <sheetView tabSelected="1" workbookViewId="0">
      <selection sqref="A1:XFD1048576"/>
    </sheetView>
  </sheetViews>
  <sheetFormatPr baseColWidth="10" defaultColWidth="11.5" defaultRowHeight="13"/>
  <cols>
    <col min="1" max="1" width="22.33203125" style="2" customWidth="1"/>
    <col min="2" max="9" width="8.6640625" style="19" bestFit="1" customWidth="1"/>
    <col min="10" max="10" width="10.33203125" style="19" bestFit="1" customWidth="1"/>
    <col min="11" max="13" width="8.6640625" style="19" bestFit="1" customWidth="1"/>
    <col min="14" max="14" width="10.33203125" style="19" bestFit="1" customWidth="1"/>
    <col min="15" max="15" width="5.33203125" style="20" customWidth="1"/>
    <col min="16" max="16" width="7.33203125" style="21" bestFit="1" customWidth="1"/>
    <col min="17" max="16384" width="11.5" style="2"/>
  </cols>
  <sheetData>
    <row r="2" spans="1:16">
      <c r="A2" s="18" t="s">
        <v>80</v>
      </c>
    </row>
    <row r="3" spans="1:16">
      <c r="A3" s="18" t="s">
        <v>104</v>
      </c>
    </row>
    <row r="5" spans="1:16" ht="15" customHeight="1">
      <c r="A5" s="39" t="s">
        <v>12</v>
      </c>
      <c r="B5" s="39" t="s">
        <v>0</v>
      </c>
      <c r="C5" s="39" t="s">
        <v>1</v>
      </c>
      <c r="D5" s="39" t="s">
        <v>2</v>
      </c>
      <c r="E5" s="39" t="s">
        <v>3</v>
      </c>
      <c r="F5" s="39" t="s">
        <v>4</v>
      </c>
      <c r="G5" s="39" t="s">
        <v>5</v>
      </c>
      <c r="H5" s="39" t="s">
        <v>6</v>
      </c>
      <c r="I5" s="39" t="s">
        <v>7</v>
      </c>
      <c r="J5" s="39" t="s">
        <v>8</v>
      </c>
      <c r="K5" s="39" t="s">
        <v>9</v>
      </c>
      <c r="L5" s="39" t="s">
        <v>10</v>
      </c>
      <c r="M5" s="39" t="s">
        <v>11</v>
      </c>
      <c r="N5" s="39" t="s">
        <v>19</v>
      </c>
      <c r="O5" s="43"/>
    </row>
    <row r="6" spans="1:16" ht="15" customHeight="1">
      <c r="A6" s="1" t="s">
        <v>46</v>
      </c>
      <c r="B6" s="44">
        <v>10893</v>
      </c>
      <c r="C6" s="44">
        <v>8507</v>
      </c>
      <c r="D6" s="44">
        <v>8614</v>
      </c>
      <c r="E6" s="44">
        <v>7966</v>
      </c>
      <c r="F6" s="44">
        <v>8097</v>
      </c>
      <c r="G6" s="44">
        <v>7818</v>
      </c>
      <c r="H6" s="44">
        <v>7876</v>
      </c>
      <c r="I6" s="44">
        <v>8453</v>
      </c>
      <c r="J6" s="44">
        <v>8621</v>
      </c>
      <c r="K6" s="44">
        <v>8573</v>
      </c>
      <c r="L6" s="44">
        <v>10261</v>
      </c>
      <c r="M6" s="44">
        <v>10466</v>
      </c>
      <c r="N6" s="4">
        <f>SUM(B6:M6)</f>
        <v>106145</v>
      </c>
      <c r="O6" s="30"/>
      <c r="P6" s="21">
        <f>N6/$N$33</f>
        <v>8.1146765214492891E-2</v>
      </c>
    </row>
    <row r="7" spans="1:16" ht="15" customHeight="1">
      <c r="A7" s="1" t="s">
        <v>71</v>
      </c>
      <c r="B7" s="44">
        <v>4359</v>
      </c>
      <c r="C7" s="44">
        <v>3537</v>
      </c>
      <c r="D7" s="44">
        <v>3542</v>
      </c>
      <c r="E7" s="44">
        <v>3509</v>
      </c>
      <c r="F7" s="44">
        <v>3451</v>
      </c>
      <c r="G7" s="44">
        <v>2574</v>
      </c>
      <c r="H7" s="44">
        <v>2402</v>
      </c>
      <c r="I7" s="44">
        <v>2473</v>
      </c>
      <c r="J7" s="44">
        <v>3774</v>
      </c>
      <c r="K7" s="44">
        <v>3679</v>
      </c>
      <c r="L7" s="44">
        <v>3486</v>
      </c>
      <c r="M7" s="44">
        <v>3790</v>
      </c>
      <c r="N7" s="4">
        <f t="shared" ref="N7:N32" si="0">SUM(B7:M7)</f>
        <v>40576</v>
      </c>
      <c r="O7" s="30"/>
      <c r="P7" s="21">
        <f t="shared" ref="P7:P33" si="1">N7/$N$33</f>
        <v>3.1019936363872659E-2</v>
      </c>
    </row>
    <row r="8" spans="1:16" ht="15" customHeight="1">
      <c r="A8" s="1" t="s">
        <v>47</v>
      </c>
      <c r="B8" s="44">
        <v>117</v>
      </c>
      <c r="C8" s="44">
        <v>97</v>
      </c>
      <c r="D8" s="44">
        <v>69</v>
      </c>
      <c r="E8" s="44">
        <v>26</v>
      </c>
      <c r="F8" s="44">
        <v>77</v>
      </c>
      <c r="G8" s="44">
        <v>43</v>
      </c>
      <c r="H8" s="44">
        <v>68</v>
      </c>
      <c r="I8" s="44">
        <v>42</v>
      </c>
      <c r="J8" s="44">
        <v>46</v>
      </c>
      <c r="K8" s="44">
        <v>17</v>
      </c>
      <c r="L8" s="44">
        <v>50</v>
      </c>
      <c r="M8" s="44">
        <v>50</v>
      </c>
      <c r="N8" s="4">
        <f t="shared" si="0"/>
        <v>702</v>
      </c>
      <c r="O8" s="30"/>
      <c r="P8" s="21">
        <f t="shared" si="1"/>
        <v>5.3667180913442945E-4</v>
      </c>
    </row>
    <row r="9" spans="1:16" ht="15" customHeight="1">
      <c r="A9" s="1" t="s">
        <v>48</v>
      </c>
      <c r="B9" s="44">
        <v>689</v>
      </c>
      <c r="C9" s="44">
        <v>1056</v>
      </c>
      <c r="D9" s="44">
        <v>958</v>
      </c>
      <c r="E9" s="44">
        <v>922</v>
      </c>
      <c r="F9" s="44">
        <v>911</v>
      </c>
      <c r="G9" s="44">
        <v>330</v>
      </c>
      <c r="H9" s="44">
        <v>1188</v>
      </c>
      <c r="I9" s="44">
        <v>597</v>
      </c>
      <c r="J9" s="44">
        <v>609</v>
      </c>
      <c r="K9" s="44">
        <v>1678</v>
      </c>
      <c r="L9" s="44">
        <v>1072</v>
      </c>
      <c r="M9" s="44">
        <v>883</v>
      </c>
      <c r="N9" s="4">
        <f t="shared" si="0"/>
        <v>10893</v>
      </c>
      <c r="O9" s="30"/>
      <c r="P9" s="21">
        <f t="shared" si="1"/>
        <v>8.3275869186628763E-3</v>
      </c>
    </row>
    <row r="10" spans="1:16" ht="15" customHeight="1">
      <c r="A10" s="1" t="s">
        <v>49</v>
      </c>
      <c r="B10" s="44">
        <v>11037</v>
      </c>
      <c r="C10" s="44">
        <v>6842</v>
      </c>
      <c r="D10" s="44">
        <v>8889</v>
      </c>
      <c r="E10" s="44">
        <v>10320</v>
      </c>
      <c r="F10" s="44">
        <v>14435</v>
      </c>
      <c r="G10" s="44">
        <v>13194</v>
      </c>
      <c r="H10" s="44">
        <v>13925</v>
      </c>
      <c r="I10" s="44">
        <v>12466</v>
      </c>
      <c r="J10" s="44">
        <v>13188</v>
      </c>
      <c r="K10" s="44">
        <v>16486</v>
      </c>
      <c r="L10" s="44">
        <v>14811</v>
      </c>
      <c r="M10" s="44">
        <v>12515</v>
      </c>
      <c r="N10" s="4">
        <f t="shared" si="0"/>
        <v>148108</v>
      </c>
      <c r="O10" s="30"/>
      <c r="P10" s="21">
        <f t="shared" si="1"/>
        <v>0.11322704887077219</v>
      </c>
    </row>
    <row r="11" spans="1:16" ht="15" customHeight="1">
      <c r="A11" s="1" t="s">
        <v>50</v>
      </c>
      <c r="B11" s="44">
        <v>6106</v>
      </c>
      <c r="C11" s="44">
        <v>5510</v>
      </c>
      <c r="D11" s="44">
        <v>5157</v>
      </c>
      <c r="E11" s="44">
        <v>3714</v>
      </c>
      <c r="F11" s="44">
        <v>4332</v>
      </c>
      <c r="G11" s="44">
        <v>3235</v>
      </c>
      <c r="H11" s="44">
        <v>1989</v>
      </c>
      <c r="I11" s="44">
        <v>2445</v>
      </c>
      <c r="J11" s="44">
        <v>1694</v>
      </c>
      <c r="K11" s="44">
        <v>1839</v>
      </c>
      <c r="L11" s="44">
        <v>4007</v>
      </c>
      <c r="M11" s="44">
        <v>5386</v>
      </c>
      <c r="N11" s="4">
        <f t="shared" si="0"/>
        <v>45414</v>
      </c>
      <c r="O11" s="30"/>
      <c r="P11" s="21">
        <f t="shared" si="1"/>
        <v>3.4718537806311935E-2</v>
      </c>
    </row>
    <row r="12" spans="1:16" ht="15" customHeight="1">
      <c r="A12" s="1" t="s">
        <v>51</v>
      </c>
      <c r="B12" s="44">
        <v>162</v>
      </c>
      <c r="C12" s="44">
        <v>0</v>
      </c>
      <c r="D12" s="44">
        <v>78</v>
      </c>
      <c r="E12" s="44">
        <v>0</v>
      </c>
      <c r="F12" s="44">
        <v>149</v>
      </c>
      <c r="G12" s="44">
        <v>84</v>
      </c>
      <c r="H12" s="44">
        <v>81</v>
      </c>
      <c r="I12" s="44">
        <v>544</v>
      </c>
      <c r="J12" s="44">
        <v>247</v>
      </c>
      <c r="K12" s="44">
        <v>123</v>
      </c>
      <c r="L12" s="44">
        <v>124</v>
      </c>
      <c r="M12" s="44">
        <v>0</v>
      </c>
      <c r="N12" s="4">
        <f t="shared" si="0"/>
        <v>1592</v>
      </c>
      <c r="O12" s="30"/>
      <c r="P12" s="21">
        <f t="shared" si="1"/>
        <v>1.217067692509988E-3</v>
      </c>
    </row>
    <row r="13" spans="1:16" ht="15" customHeight="1">
      <c r="A13" s="1" t="s">
        <v>52</v>
      </c>
      <c r="B13" s="44">
        <v>773</v>
      </c>
      <c r="C13" s="44">
        <v>632</v>
      </c>
      <c r="D13" s="44">
        <v>655</v>
      </c>
      <c r="E13" s="44">
        <v>556</v>
      </c>
      <c r="F13" s="44">
        <v>623</v>
      </c>
      <c r="G13" s="44">
        <v>728</v>
      </c>
      <c r="H13" s="44">
        <v>628</v>
      </c>
      <c r="I13" s="44">
        <v>443</v>
      </c>
      <c r="J13" s="44">
        <v>592</v>
      </c>
      <c r="K13" s="44">
        <v>746</v>
      </c>
      <c r="L13" s="44">
        <v>466</v>
      </c>
      <c r="M13" s="44">
        <v>837</v>
      </c>
      <c r="N13" s="4">
        <f t="shared" si="0"/>
        <v>7679</v>
      </c>
      <c r="O13" s="30"/>
      <c r="P13" s="21">
        <f t="shared" si="1"/>
        <v>5.8705168409448486E-3</v>
      </c>
    </row>
    <row r="14" spans="1:16" ht="15" customHeight="1">
      <c r="A14" s="1" t="s">
        <v>53</v>
      </c>
      <c r="B14" s="44">
        <v>734</v>
      </c>
      <c r="C14" s="44">
        <v>1326</v>
      </c>
      <c r="D14" s="44">
        <v>2070</v>
      </c>
      <c r="E14" s="44">
        <v>891</v>
      </c>
      <c r="F14" s="44">
        <v>1277</v>
      </c>
      <c r="G14" s="44">
        <v>1142</v>
      </c>
      <c r="H14" s="44">
        <v>2079</v>
      </c>
      <c r="I14" s="44">
        <v>1297</v>
      </c>
      <c r="J14" s="44">
        <v>716</v>
      </c>
      <c r="K14" s="44">
        <v>901</v>
      </c>
      <c r="L14" s="44">
        <v>606</v>
      </c>
      <c r="M14" s="44">
        <v>585</v>
      </c>
      <c r="N14" s="4">
        <f t="shared" si="0"/>
        <v>13624</v>
      </c>
      <c r="O14" s="30"/>
      <c r="P14" s="21">
        <f t="shared" si="1"/>
        <v>1.0415408443942259E-2</v>
      </c>
    </row>
    <row r="15" spans="1:16" ht="15" customHeight="1">
      <c r="A15" s="1" t="s">
        <v>54</v>
      </c>
      <c r="B15" s="44">
        <v>2979</v>
      </c>
      <c r="C15" s="44">
        <v>2571</v>
      </c>
      <c r="D15" s="44">
        <v>2187</v>
      </c>
      <c r="E15" s="44">
        <v>1363</v>
      </c>
      <c r="F15" s="44">
        <v>1628</v>
      </c>
      <c r="G15" s="44">
        <v>1892</v>
      </c>
      <c r="H15" s="44">
        <v>1855</v>
      </c>
      <c r="I15" s="44">
        <v>912</v>
      </c>
      <c r="J15" s="44">
        <v>1330</v>
      </c>
      <c r="K15" s="44">
        <v>967</v>
      </c>
      <c r="L15" s="44">
        <v>1567</v>
      </c>
      <c r="M15" s="44">
        <v>1792</v>
      </c>
      <c r="N15" s="4">
        <f t="shared" si="0"/>
        <v>21043</v>
      </c>
      <c r="O15" s="30"/>
      <c r="P15" s="21">
        <f t="shared" si="1"/>
        <v>1.6087157948170651E-2</v>
      </c>
    </row>
    <row r="16" spans="1:16" ht="15" customHeight="1">
      <c r="A16" s="1" t="s">
        <v>55</v>
      </c>
      <c r="B16" s="44">
        <v>38</v>
      </c>
      <c r="C16" s="44">
        <v>64</v>
      </c>
      <c r="D16" s="44">
        <v>97</v>
      </c>
      <c r="E16" s="44">
        <v>28</v>
      </c>
      <c r="F16" s="44">
        <v>125</v>
      </c>
      <c r="G16" s="44">
        <v>52</v>
      </c>
      <c r="H16" s="44">
        <v>56</v>
      </c>
      <c r="I16" s="44">
        <v>60</v>
      </c>
      <c r="J16" s="44">
        <v>49</v>
      </c>
      <c r="K16" s="44">
        <v>56</v>
      </c>
      <c r="L16" s="44">
        <v>64</v>
      </c>
      <c r="M16" s="44">
        <v>72</v>
      </c>
      <c r="N16" s="4">
        <f t="shared" si="0"/>
        <v>761</v>
      </c>
      <c r="O16" s="30"/>
      <c r="P16" s="21">
        <f t="shared" si="1"/>
        <v>5.8177670477393278E-4</v>
      </c>
    </row>
    <row r="17" spans="1:16" ht="15" customHeight="1">
      <c r="A17" s="1" t="s">
        <v>56</v>
      </c>
      <c r="B17" s="44">
        <v>90</v>
      </c>
      <c r="C17" s="44">
        <v>101</v>
      </c>
      <c r="D17" s="44">
        <v>55</v>
      </c>
      <c r="E17" s="44">
        <v>39</v>
      </c>
      <c r="F17" s="44">
        <v>141</v>
      </c>
      <c r="G17" s="44">
        <v>62</v>
      </c>
      <c r="H17" s="44">
        <v>101</v>
      </c>
      <c r="I17" s="44">
        <v>133</v>
      </c>
      <c r="J17" s="44">
        <v>212</v>
      </c>
      <c r="K17" s="44">
        <v>111</v>
      </c>
      <c r="L17" s="44">
        <v>105</v>
      </c>
      <c r="M17" s="44">
        <v>114</v>
      </c>
      <c r="N17" s="4">
        <f t="shared" si="0"/>
        <v>1264</v>
      </c>
      <c r="O17" s="30"/>
      <c r="P17" s="21">
        <f t="shared" si="1"/>
        <v>9.663150523446136E-4</v>
      </c>
    </row>
    <row r="18" spans="1:16" ht="15" customHeight="1">
      <c r="A18" s="1" t="s">
        <v>86</v>
      </c>
      <c r="B18" s="44">
        <v>1518</v>
      </c>
      <c r="C18" s="44">
        <v>1900</v>
      </c>
      <c r="D18" s="44">
        <v>2036</v>
      </c>
      <c r="E18" s="44">
        <v>955</v>
      </c>
      <c r="F18" s="44">
        <v>1625</v>
      </c>
      <c r="G18" s="44">
        <v>1088</v>
      </c>
      <c r="H18" s="44">
        <v>1780</v>
      </c>
      <c r="I18" s="44">
        <v>1357</v>
      </c>
      <c r="J18" s="44">
        <v>1638</v>
      </c>
      <c r="K18" s="44">
        <v>1595</v>
      </c>
      <c r="L18" s="44">
        <v>1312</v>
      </c>
      <c r="M18" s="44">
        <v>920</v>
      </c>
      <c r="N18" s="4">
        <f t="shared" si="0"/>
        <v>17724</v>
      </c>
      <c r="O18" s="30"/>
      <c r="P18" s="21">
        <f t="shared" si="1"/>
        <v>1.354981644600944E-2</v>
      </c>
    </row>
    <row r="19" spans="1:16" ht="15" customHeight="1">
      <c r="A19" s="1" t="s">
        <v>57</v>
      </c>
      <c r="B19" s="44">
        <v>14403</v>
      </c>
      <c r="C19" s="44">
        <v>17407</v>
      </c>
      <c r="D19" s="44">
        <v>20439</v>
      </c>
      <c r="E19" s="44">
        <v>8630</v>
      </c>
      <c r="F19" s="44">
        <v>10477</v>
      </c>
      <c r="G19" s="44">
        <v>11198</v>
      </c>
      <c r="H19" s="44">
        <v>11089</v>
      </c>
      <c r="I19" s="44">
        <v>9117</v>
      </c>
      <c r="J19" s="44">
        <v>11404</v>
      </c>
      <c r="K19" s="44">
        <v>11755</v>
      </c>
      <c r="L19" s="44">
        <v>12227</v>
      </c>
      <c r="M19" s="44">
        <v>14419</v>
      </c>
      <c r="N19" s="4">
        <f t="shared" si="0"/>
        <v>152565</v>
      </c>
      <c r="O19" s="30"/>
      <c r="P19" s="21">
        <f t="shared" si="1"/>
        <v>0.11663437971594619</v>
      </c>
    </row>
    <row r="20" spans="1:16" ht="15" customHeight="1">
      <c r="A20" s="1" t="s">
        <v>58</v>
      </c>
      <c r="B20" s="44">
        <v>16977</v>
      </c>
      <c r="C20" s="44">
        <v>19950</v>
      </c>
      <c r="D20" s="44">
        <v>18585</v>
      </c>
      <c r="E20" s="44">
        <v>14411</v>
      </c>
      <c r="F20" s="44">
        <v>20255</v>
      </c>
      <c r="G20" s="44">
        <v>17431</v>
      </c>
      <c r="H20" s="44">
        <v>23735</v>
      </c>
      <c r="I20" s="44">
        <v>18580</v>
      </c>
      <c r="J20" s="44">
        <v>20225</v>
      </c>
      <c r="K20" s="44">
        <v>20145</v>
      </c>
      <c r="L20" s="44">
        <v>17597</v>
      </c>
      <c r="M20" s="44">
        <v>15371</v>
      </c>
      <c r="N20" s="4">
        <f t="shared" si="0"/>
        <v>223262</v>
      </c>
      <c r="O20" s="30"/>
      <c r="P20" s="21">
        <f t="shared" si="1"/>
        <v>0.17068151203842019</v>
      </c>
    </row>
    <row r="21" spans="1:16" ht="15" customHeight="1">
      <c r="A21" s="1" t="s">
        <v>59</v>
      </c>
      <c r="B21" s="44">
        <v>1635</v>
      </c>
      <c r="C21" s="44">
        <v>1345</v>
      </c>
      <c r="D21" s="44">
        <v>3061</v>
      </c>
      <c r="E21" s="44">
        <v>1322</v>
      </c>
      <c r="F21" s="44">
        <v>2914</v>
      </c>
      <c r="G21" s="44">
        <v>2650</v>
      </c>
      <c r="H21" s="44">
        <v>3197</v>
      </c>
      <c r="I21" s="44">
        <v>3094</v>
      </c>
      <c r="J21" s="44">
        <v>3498</v>
      </c>
      <c r="K21" s="44">
        <v>3475</v>
      </c>
      <c r="L21" s="44">
        <v>2458</v>
      </c>
      <c r="M21" s="44">
        <v>1603</v>
      </c>
      <c r="N21" s="4">
        <f t="shared" si="0"/>
        <v>30252</v>
      </c>
      <c r="O21" s="30"/>
      <c r="P21" s="21">
        <f t="shared" si="1"/>
        <v>2.3127344116716179E-2</v>
      </c>
    </row>
    <row r="22" spans="1:16" ht="15" customHeight="1">
      <c r="A22" s="1" t="s">
        <v>60</v>
      </c>
      <c r="B22" s="44">
        <v>9605</v>
      </c>
      <c r="C22" s="44">
        <v>9692</v>
      </c>
      <c r="D22" s="44">
        <v>8698</v>
      </c>
      <c r="E22" s="44">
        <v>6106</v>
      </c>
      <c r="F22" s="44">
        <v>4466</v>
      </c>
      <c r="G22" s="44">
        <v>9648</v>
      </c>
      <c r="H22" s="44">
        <v>10496</v>
      </c>
      <c r="I22" s="44">
        <v>131</v>
      </c>
      <c r="J22" s="44">
        <v>6752</v>
      </c>
      <c r="K22" s="44">
        <v>11636</v>
      </c>
      <c r="L22" s="44">
        <v>6604</v>
      </c>
      <c r="M22" s="44">
        <v>1141</v>
      </c>
      <c r="N22" s="4">
        <f t="shared" si="0"/>
        <v>84975</v>
      </c>
      <c r="O22" s="30"/>
      <c r="P22" s="21">
        <f t="shared" si="1"/>
        <v>6.4962517067233813E-2</v>
      </c>
    </row>
    <row r="23" spans="1:16" ht="15" customHeight="1">
      <c r="A23" s="1" t="s">
        <v>61</v>
      </c>
      <c r="B23" s="44">
        <v>528</v>
      </c>
      <c r="C23" s="44">
        <v>1035</v>
      </c>
      <c r="D23" s="44">
        <v>3023</v>
      </c>
      <c r="E23" s="44">
        <v>605</v>
      </c>
      <c r="F23" s="44">
        <v>2179</v>
      </c>
      <c r="G23" s="44">
        <v>100</v>
      </c>
      <c r="H23" s="44">
        <v>2260</v>
      </c>
      <c r="I23" s="44">
        <v>338</v>
      </c>
      <c r="J23" s="44">
        <v>765</v>
      </c>
      <c r="K23" s="44">
        <v>548</v>
      </c>
      <c r="L23" s="44">
        <v>737</v>
      </c>
      <c r="M23" s="44">
        <v>882</v>
      </c>
      <c r="N23" s="4">
        <f t="shared" si="0"/>
        <v>13000</v>
      </c>
      <c r="O23" s="30"/>
      <c r="P23" s="21">
        <f t="shared" si="1"/>
        <v>9.9383668358227675E-3</v>
      </c>
    </row>
    <row r="24" spans="1:16" ht="15" customHeight="1">
      <c r="A24" s="1" t="s">
        <v>62</v>
      </c>
      <c r="B24" s="44">
        <v>9999</v>
      </c>
      <c r="C24" s="44">
        <v>8965</v>
      </c>
      <c r="D24" s="44">
        <v>10220</v>
      </c>
      <c r="E24" s="44">
        <v>5386</v>
      </c>
      <c r="F24" s="44">
        <v>10467</v>
      </c>
      <c r="G24" s="44">
        <v>11094</v>
      </c>
      <c r="H24" s="44">
        <v>13122</v>
      </c>
      <c r="I24" s="44">
        <v>9356</v>
      </c>
      <c r="J24" s="44">
        <v>9577</v>
      </c>
      <c r="K24" s="44">
        <v>11089</v>
      </c>
      <c r="L24" s="44">
        <v>8885</v>
      </c>
      <c r="M24" s="44">
        <v>10840</v>
      </c>
      <c r="N24" s="4">
        <f t="shared" si="0"/>
        <v>119000</v>
      </c>
      <c r="O24" s="30"/>
      <c r="P24" s="21">
        <f t="shared" si="1"/>
        <v>9.0974281035608409E-2</v>
      </c>
    </row>
    <row r="25" spans="1:16" ht="15" customHeight="1">
      <c r="A25" s="1" t="s">
        <v>63</v>
      </c>
      <c r="B25" s="44">
        <v>18841</v>
      </c>
      <c r="C25" s="44">
        <v>16172</v>
      </c>
      <c r="D25" s="44">
        <v>18059</v>
      </c>
      <c r="E25" s="44">
        <v>7727</v>
      </c>
      <c r="F25" s="44">
        <v>11734</v>
      </c>
      <c r="G25" s="44">
        <v>11439</v>
      </c>
      <c r="H25" s="44">
        <v>12152</v>
      </c>
      <c r="I25" s="44">
        <v>6446</v>
      </c>
      <c r="J25" s="44">
        <v>3878</v>
      </c>
      <c r="K25" s="44">
        <v>8128</v>
      </c>
      <c r="L25" s="44">
        <v>16374</v>
      </c>
      <c r="M25" s="44">
        <v>16438</v>
      </c>
      <c r="N25" s="4">
        <f t="shared" si="0"/>
        <v>147388</v>
      </c>
      <c r="O25" s="30"/>
      <c r="P25" s="21">
        <f t="shared" si="1"/>
        <v>0.11267661624601892</v>
      </c>
    </row>
    <row r="26" spans="1:16" ht="15" customHeight="1">
      <c r="A26" s="1" t="s">
        <v>64</v>
      </c>
      <c r="B26" s="44">
        <v>446</v>
      </c>
      <c r="C26" s="44">
        <v>402</v>
      </c>
      <c r="D26" s="44">
        <v>191</v>
      </c>
      <c r="E26" s="44">
        <v>74</v>
      </c>
      <c r="F26" s="44">
        <v>0</v>
      </c>
      <c r="G26" s="44">
        <v>42</v>
      </c>
      <c r="H26" s="44">
        <v>268</v>
      </c>
      <c r="I26" s="44">
        <v>370</v>
      </c>
      <c r="J26" s="44">
        <v>677</v>
      </c>
      <c r="K26" s="44">
        <v>328</v>
      </c>
      <c r="L26" s="44">
        <v>378</v>
      </c>
      <c r="M26" s="44">
        <v>302</v>
      </c>
      <c r="N26" s="4">
        <f t="shared" si="0"/>
        <v>3478</v>
      </c>
      <c r="O26" s="30"/>
      <c r="P26" s="21">
        <f t="shared" si="1"/>
        <v>2.6588953734608912E-3</v>
      </c>
    </row>
    <row r="27" spans="1:16" ht="15" customHeight="1">
      <c r="A27" s="1" t="s">
        <v>65</v>
      </c>
      <c r="B27" s="44">
        <v>1594</v>
      </c>
      <c r="C27" s="44">
        <v>1526</v>
      </c>
      <c r="D27" s="44">
        <v>1456</v>
      </c>
      <c r="E27" s="44">
        <v>1141</v>
      </c>
      <c r="F27" s="44">
        <v>2190</v>
      </c>
      <c r="G27" s="44">
        <v>1406</v>
      </c>
      <c r="H27" s="44">
        <v>1900</v>
      </c>
      <c r="I27" s="44">
        <v>1502</v>
      </c>
      <c r="J27" s="44">
        <v>720</v>
      </c>
      <c r="K27" s="44">
        <v>955</v>
      </c>
      <c r="L27" s="44">
        <v>680</v>
      </c>
      <c r="M27" s="44">
        <v>793</v>
      </c>
      <c r="N27" s="4">
        <f t="shared" si="0"/>
        <v>15863</v>
      </c>
      <c r="O27" s="30"/>
      <c r="P27" s="21">
        <f t="shared" si="1"/>
        <v>1.212710100897358E-2</v>
      </c>
    </row>
    <row r="28" spans="1:16" ht="15" customHeight="1">
      <c r="A28" s="1" t="s">
        <v>66</v>
      </c>
      <c r="B28" s="44">
        <v>3534</v>
      </c>
      <c r="C28" s="44">
        <v>4493</v>
      </c>
      <c r="D28" s="44">
        <v>4101</v>
      </c>
      <c r="E28" s="44">
        <v>3868</v>
      </c>
      <c r="F28" s="44">
        <v>4497</v>
      </c>
      <c r="G28" s="44">
        <v>4131</v>
      </c>
      <c r="H28" s="44">
        <v>5724</v>
      </c>
      <c r="I28" s="44">
        <v>6100</v>
      </c>
      <c r="J28" s="44">
        <v>6292</v>
      </c>
      <c r="K28" s="44">
        <v>5624</v>
      </c>
      <c r="L28" s="44">
        <v>5870</v>
      </c>
      <c r="M28" s="44">
        <v>5031</v>
      </c>
      <c r="N28" s="4">
        <f t="shared" si="0"/>
        <v>59265</v>
      </c>
      <c r="O28" s="30"/>
      <c r="P28" s="21">
        <f t="shared" si="1"/>
        <v>4.5307485425002791E-2</v>
      </c>
    </row>
    <row r="29" spans="1:16" ht="15" customHeight="1">
      <c r="A29" s="1" t="s">
        <v>67</v>
      </c>
      <c r="B29" s="44">
        <v>226</v>
      </c>
      <c r="C29" s="44">
        <v>221</v>
      </c>
      <c r="D29" s="44">
        <v>212</v>
      </c>
      <c r="E29" s="44">
        <v>87</v>
      </c>
      <c r="F29" s="44">
        <v>201</v>
      </c>
      <c r="G29" s="44">
        <v>236</v>
      </c>
      <c r="H29" s="44">
        <v>186</v>
      </c>
      <c r="I29" s="44">
        <v>196</v>
      </c>
      <c r="J29" s="44">
        <v>211</v>
      </c>
      <c r="K29" s="44">
        <v>190</v>
      </c>
      <c r="L29" s="44">
        <v>168</v>
      </c>
      <c r="M29" s="44">
        <v>238</v>
      </c>
      <c r="N29" s="4">
        <f t="shared" si="0"/>
        <v>2372</v>
      </c>
      <c r="O29" s="30"/>
      <c r="P29" s="21">
        <f t="shared" si="1"/>
        <v>1.8133697026593541E-3</v>
      </c>
    </row>
    <row r="30" spans="1:16" ht="15" customHeight="1">
      <c r="A30" s="1" t="s">
        <v>68</v>
      </c>
      <c r="B30" s="44">
        <v>783</v>
      </c>
      <c r="C30" s="44">
        <v>877</v>
      </c>
      <c r="D30" s="44">
        <v>767</v>
      </c>
      <c r="E30" s="44">
        <v>902</v>
      </c>
      <c r="F30" s="44">
        <v>916</v>
      </c>
      <c r="G30" s="44">
        <v>870</v>
      </c>
      <c r="H30" s="44">
        <v>928</v>
      </c>
      <c r="I30" s="44">
        <v>1124</v>
      </c>
      <c r="J30" s="44">
        <v>744</v>
      </c>
      <c r="K30" s="44">
        <v>855</v>
      </c>
      <c r="L30" s="44">
        <v>766</v>
      </c>
      <c r="M30" s="44">
        <v>672</v>
      </c>
      <c r="N30" s="4">
        <f t="shared" si="0"/>
        <v>10204</v>
      </c>
      <c r="O30" s="30"/>
      <c r="P30" s="21">
        <f t="shared" si="1"/>
        <v>7.80085347636427E-3</v>
      </c>
    </row>
    <row r="31" spans="1:16" ht="15" customHeight="1">
      <c r="A31" s="1" t="s">
        <v>69</v>
      </c>
      <c r="B31" s="44">
        <v>715</v>
      </c>
      <c r="C31" s="44">
        <v>633</v>
      </c>
      <c r="D31" s="44">
        <v>647</v>
      </c>
      <c r="E31" s="44">
        <v>584</v>
      </c>
      <c r="F31" s="44">
        <v>703</v>
      </c>
      <c r="G31" s="44">
        <v>577</v>
      </c>
      <c r="H31" s="44">
        <v>773</v>
      </c>
      <c r="I31" s="44">
        <v>638</v>
      </c>
      <c r="J31" s="44">
        <v>652</v>
      </c>
      <c r="K31" s="44">
        <v>578</v>
      </c>
      <c r="L31" s="44">
        <v>461</v>
      </c>
      <c r="M31" s="44">
        <v>687</v>
      </c>
      <c r="N31" s="4">
        <f t="shared" si="0"/>
        <v>7648</v>
      </c>
      <c r="O31" s="30"/>
      <c r="P31" s="21">
        <f t="shared" si="1"/>
        <v>5.8468176584901936E-3</v>
      </c>
    </row>
    <row r="32" spans="1:16" ht="15" customHeight="1">
      <c r="A32" s="1" t="s">
        <v>70</v>
      </c>
      <c r="B32" s="44">
        <v>2235</v>
      </c>
      <c r="C32" s="44">
        <v>2470</v>
      </c>
      <c r="D32" s="44">
        <v>1988</v>
      </c>
      <c r="E32" s="44">
        <v>976</v>
      </c>
      <c r="F32" s="44">
        <v>1788</v>
      </c>
      <c r="G32" s="44">
        <v>2287</v>
      </c>
      <c r="H32" s="44">
        <v>1245</v>
      </c>
      <c r="I32" s="44">
        <v>2658</v>
      </c>
      <c r="J32" s="44">
        <v>1231</v>
      </c>
      <c r="K32" s="44">
        <v>2210</v>
      </c>
      <c r="L32" s="44">
        <v>1846</v>
      </c>
      <c r="M32" s="44">
        <v>2331</v>
      </c>
      <c r="N32" s="4">
        <f t="shared" si="0"/>
        <v>23265</v>
      </c>
      <c r="O32" s="30"/>
      <c r="P32" s="21">
        <f t="shared" si="1"/>
        <v>1.7785854187339745E-2</v>
      </c>
    </row>
    <row r="33" spans="1:16" ht="15" customHeight="1">
      <c r="A33" s="45" t="s">
        <v>19</v>
      </c>
      <c r="B33" s="4">
        <f t="shared" ref="B33:N33" si="2">SUM(B6:B32)</f>
        <v>121016</v>
      </c>
      <c r="C33" s="4">
        <f t="shared" si="2"/>
        <v>117331</v>
      </c>
      <c r="D33" s="4">
        <f t="shared" si="2"/>
        <v>125854</v>
      </c>
      <c r="E33" s="4">
        <f t="shared" si="2"/>
        <v>82108</v>
      </c>
      <c r="F33" s="4">
        <f t="shared" si="2"/>
        <v>109658</v>
      </c>
      <c r="G33" s="4">
        <f t="shared" si="2"/>
        <v>105351</v>
      </c>
      <c r="H33" s="4">
        <f t="shared" si="2"/>
        <v>121103</v>
      </c>
      <c r="I33" s="4">
        <f t="shared" si="2"/>
        <v>90872</v>
      </c>
      <c r="J33" s="4">
        <f t="shared" si="2"/>
        <v>99342</v>
      </c>
      <c r="K33" s="4">
        <f t="shared" si="2"/>
        <v>114287</v>
      </c>
      <c r="L33" s="4">
        <f t="shared" si="2"/>
        <v>112982</v>
      </c>
      <c r="M33" s="4">
        <f t="shared" si="2"/>
        <v>108158</v>
      </c>
      <c r="N33" s="4">
        <f t="shared" si="2"/>
        <v>1308062</v>
      </c>
      <c r="O33" s="30"/>
      <c r="P33" s="21">
        <f t="shared" si="1"/>
        <v>1</v>
      </c>
    </row>
    <row r="34" spans="1:16" ht="15" customHeight="1"/>
    <row r="35" spans="1:16" ht="15" customHeight="1">
      <c r="A35" s="46" t="s">
        <v>84</v>
      </c>
    </row>
    <row r="36" spans="1:16">
      <c r="A36" s="31" t="s">
        <v>101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2"/>
    </row>
    <row r="37" spans="1:16" ht="15" customHeight="1"/>
    <row r="38" spans="1:16" ht="15" customHeight="1"/>
    <row r="39" spans="1:16" ht="15" customHeight="1"/>
    <row r="40" spans="1:16" ht="15" customHeight="1"/>
    <row r="41" spans="1:16" ht="15" customHeight="1"/>
    <row r="42" spans="1:16" ht="15" customHeight="1"/>
    <row r="43" spans="1:16" ht="15" customHeight="1"/>
    <row r="44" spans="1:16" ht="15" customHeight="1"/>
    <row r="45" spans="1:16" ht="15" customHeight="1"/>
    <row r="46" spans="1:16" ht="15" customHeight="1"/>
    <row r="47" spans="1:16" ht="15" customHeight="1"/>
    <row r="48" spans="1:16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</sheetData>
  <mergeCells count="1">
    <mergeCell ref="A36:N36"/>
  </mergeCells>
  <printOptions horizontalCentered="1" verticalCentered="1"/>
  <pageMargins left="0.11811023622047245" right="0.19685039370078741" top="0.15748031496062992" bottom="0.19685039370078741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0"/>
  <sheetViews>
    <sheetView workbookViewId="0">
      <selection sqref="A1:XFD1048576"/>
    </sheetView>
  </sheetViews>
  <sheetFormatPr baseColWidth="10" defaultRowHeight="15"/>
  <cols>
    <col min="1" max="1" width="10.83203125" style="11"/>
    <col min="2" max="2" width="16.5" style="17" bestFit="1" customWidth="1"/>
    <col min="3" max="3" width="10.83203125" style="17"/>
    <col min="4" max="4" width="4.83203125" style="11" customWidth="1"/>
    <col min="5" max="16384" width="10.83203125" style="11"/>
  </cols>
  <sheetData>
    <row r="2" spans="2:9">
      <c r="B2" s="17" t="s">
        <v>20</v>
      </c>
      <c r="C2" s="37">
        <f>'4.1'!N6</f>
        <v>106145</v>
      </c>
    </row>
    <row r="3" spans="2:9" ht="18">
      <c r="B3" s="17" t="s">
        <v>21</v>
      </c>
      <c r="C3" s="37">
        <f>'4.1'!N7</f>
        <v>40576</v>
      </c>
      <c r="I3" s="42" t="s">
        <v>108</v>
      </c>
    </row>
    <row r="4" spans="2:9" ht="18">
      <c r="B4" s="17" t="s">
        <v>22</v>
      </c>
      <c r="C4" s="37">
        <f>'4.1'!N8</f>
        <v>702</v>
      </c>
      <c r="I4" s="42" t="s">
        <v>104</v>
      </c>
    </row>
    <row r="5" spans="2:9">
      <c r="B5" s="17" t="s">
        <v>23</v>
      </c>
      <c r="C5" s="37">
        <f>'4.1'!N9</f>
        <v>10893</v>
      </c>
    </row>
    <row r="6" spans="2:9">
      <c r="B6" s="17" t="s">
        <v>24</v>
      </c>
      <c r="C6" s="37">
        <f>'4.1'!N10</f>
        <v>148108</v>
      </c>
    </row>
    <row r="7" spans="2:9">
      <c r="B7" s="17" t="s">
        <v>25</v>
      </c>
      <c r="C7" s="37">
        <f>'4.1'!N11</f>
        <v>45414</v>
      </c>
    </row>
    <row r="8" spans="2:9">
      <c r="B8" s="17" t="s">
        <v>26</v>
      </c>
      <c r="C8" s="37">
        <f>'4.1'!N12</f>
        <v>1592</v>
      </c>
    </row>
    <row r="9" spans="2:9">
      <c r="B9" s="17" t="s">
        <v>27</v>
      </c>
      <c r="C9" s="37">
        <f>'4.1'!N13</f>
        <v>7679</v>
      </c>
    </row>
    <row r="10" spans="2:9">
      <c r="B10" s="17" t="s">
        <v>28</v>
      </c>
      <c r="C10" s="37">
        <f>'4.1'!N14</f>
        <v>13624</v>
      </c>
    </row>
    <row r="11" spans="2:9">
      <c r="B11" s="17" t="s">
        <v>29</v>
      </c>
      <c r="C11" s="37">
        <f>'4.1'!N15</f>
        <v>21043</v>
      </c>
    </row>
    <row r="12" spans="2:9">
      <c r="B12" s="17" t="s">
        <v>30</v>
      </c>
      <c r="C12" s="37">
        <f>'4.1'!N16</f>
        <v>761</v>
      </c>
    </row>
    <row r="13" spans="2:9">
      <c r="B13" s="17" t="s">
        <v>31</v>
      </c>
      <c r="C13" s="37">
        <f>'4.1'!N17</f>
        <v>1264</v>
      </c>
    </row>
    <row r="14" spans="2:9">
      <c r="B14" s="17" t="s">
        <v>87</v>
      </c>
      <c r="C14" s="37">
        <f>'4.1'!N18</f>
        <v>17724</v>
      </c>
    </row>
    <row r="15" spans="2:9">
      <c r="B15" s="17" t="s">
        <v>32</v>
      </c>
      <c r="C15" s="37">
        <f>'4.1'!N19</f>
        <v>152565</v>
      </c>
    </row>
    <row r="16" spans="2:9">
      <c r="B16" s="17" t="s">
        <v>33</v>
      </c>
      <c r="C16" s="37">
        <f>'4.1'!N20</f>
        <v>223262</v>
      </c>
    </row>
    <row r="17" spans="2:3">
      <c r="B17" s="17" t="s">
        <v>34</v>
      </c>
      <c r="C17" s="37">
        <f>'4.1'!N21</f>
        <v>30252</v>
      </c>
    </row>
    <row r="18" spans="2:3">
      <c r="B18" s="17" t="s">
        <v>35</v>
      </c>
      <c r="C18" s="37">
        <f>'4.1'!N22</f>
        <v>84975</v>
      </c>
    </row>
    <row r="19" spans="2:3">
      <c r="B19" s="17" t="s">
        <v>36</v>
      </c>
      <c r="C19" s="37">
        <f>'4.1'!N23</f>
        <v>13000</v>
      </c>
    </row>
    <row r="20" spans="2:3">
      <c r="B20" s="17" t="s">
        <v>37</v>
      </c>
      <c r="C20" s="37">
        <f>'4.1'!N24</f>
        <v>119000</v>
      </c>
    </row>
    <row r="21" spans="2:3">
      <c r="B21" s="17" t="s">
        <v>38</v>
      </c>
      <c r="C21" s="37">
        <f>'4.1'!N25</f>
        <v>147388</v>
      </c>
    </row>
    <row r="22" spans="2:3">
      <c r="B22" s="17" t="s">
        <v>39</v>
      </c>
      <c r="C22" s="37">
        <f>'4.1'!N26</f>
        <v>3478</v>
      </c>
    </row>
    <row r="23" spans="2:3">
      <c r="B23" s="17" t="s">
        <v>40</v>
      </c>
      <c r="C23" s="37">
        <f>'4.1'!N27</f>
        <v>15863</v>
      </c>
    </row>
    <row r="24" spans="2:3">
      <c r="B24" s="17" t="s">
        <v>41</v>
      </c>
      <c r="C24" s="37">
        <f>'4.1'!N28</f>
        <v>59265</v>
      </c>
    </row>
    <row r="25" spans="2:3">
      <c r="B25" s="17" t="s">
        <v>42</v>
      </c>
      <c r="C25" s="37">
        <f>'4.1'!N29</f>
        <v>2372</v>
      </c>
    </row>
    <row r="26" spans="2:3">
      <c r="B26" s="17" t="s">
        <v>43</v>
      </c>
      <c r="C26" s="37">
        <f>'4.1'!N30</f>
        <v>10204</v>
      </c>
    </row>
    <row r="27" spans="2:3">
      <c r="B27" s="17" t="s">
        <v>45</v>
      </c>
      <c r="C27" s="37">
        <f>'4.1'!N31</f>
        <v>7648</v>
      </c>
    </row>
    <row r="28" spans="2:3">
      <c r="B28" s="17" t="s">
        <v>44</v>
      </c>
      <c r="C28" s="37">
        <f>'4.1'!N32</f>
        <v>23265</v>
      </c>
    </row>
    <row r="30" spans="2:3">
      <c r="C30" s="16">
        <f>SUM(C2:C29)</f>
        <v>1308062</v>
      </c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5"/>
  <sheetViews>
    <sheetView workbookViewId="0">
      <selection sqref="A1:XFD1048576"/>
    </sheetView>
  </sheetViews>
  <sheetFormatPr baseColWidth="10" defaultColWidth="11.5" defaultRowHeight="13.5" customHeight="1"/>
  <cols>
    <col min="1" max="1" width="22.83203125" style="2" customWidth="1"/>
    <col min="2" max="13" width="6.6640625" style="19" bestFit="1" customWidth="1"/>
    <col min="14" max="14" width="8.6640625" style="19" bestFit="1" customWidth="1"/>
    <col min="15" max="15" width="14.1640625" style="2" customWidth="1"/>
    <col min="16" max="16384" width="11.5" style="2"/>
  </cols>
  <sheetData>
    <row r="1" spans="1:15" ht="13.5" customHeight="1">
      <c r="B1" s="18"/>
      <c r="O1" s="19"/>
    </row>
    <row r="2" spans="1:15" ht="13.5" customHeight="1">
      <c r="A2" s="18" t="s">
        <v>81</v>
      </c>
      <c r="O2" s="19"/>
    </row>
    <row r="3" spans="1:15" ht="13.5" customHeight="1">
      <c r="A3" s="18" t="s">
        <v>104</v>
      </c>
      <c r="O3" s="19"/>
    </row>
    <row r="4" spans="1:15" ht="13.5" customHeight="1">
      <c r="B4" s="18"/>
      <c r="O4" s="19"/>
    </row>
    <row r="5" spans="1:15" ht="13.5" customHeight="1">
      <c r="A5" s="35" t="s">
        <v>13</v>
      </c>
      <c r="B5" s="39" t="s">
        <v>0</v>
      </c>
      <c r="C5" s="39" t="s">
        <v>1</v>
      </c>
      <c r="D5" s="39" t="s">
        <v>2</v>
      </c>
      <c r="E5" s="39" t="s">
        <v>3</v>
      </c>
      <c r="F5" s="39" t="s">
        <v>4</v>
      </c>
      <c r="G5" s="39" t="s">
        <v>5</v>
      </c>
      <c r="H5" s="39" t="s">
        <v>6</v>
      </c>
      <c r="I5" s="39" t="s">
        <v>7</v>
      </c>
      <c r="J5" s="39" t="s">
        <v>8</v>
      </c>
      <c r="K5" s="39" t="s">
        <v>9</v>
      </c>
      <c r="L5" s="39" t="s">
        <v>10</v>
      </c>
      <c r="M5" s="39" t="s">
        <v>11</v>
      </c>
      <c r="N5" s="39" t="s">
        <v>19</v>
      </c>
      <c r="O5" s="39" t="s">
        <v>72</v>
      </c>
    </row>
    <row r="6" spans="1:15" ht="13.5" customHeight="1">
      <c r="A6" s="1" t="s">
        <v>46</v>
      </c>
      <c r="B6" s="40">
        <v>501</v>
      </c>
      <c r="C6" s="40">
        <v>496</v>
      </c>
      <c r="D6" s="40">
        <v>484</v>
      </c>
      <c r="E6" s="40">
        <v>450</v>
      </c>
      <c r="F6" s="40">
        <v>445</v>
      </c>
      <c r="G6" s="40">
        <v>458</v>
      </c>
      <c r="H6" s="40">
        <v>467</v>
      </c>
      <c r="I6" s="40">
        <v>462</v>
      </c>
      <c r="J6" s="40">
        <v>457</v>
      </c>
      <c r="K6" s="40">
        <v>458</v>
      </c>
      <c r="L6" s="40">
        <v>462</v>
      </c>
      <c r="M6" s="40">
        <v>471</v>
      </c>
      <c r="N6" s="41">
        <f>SUM(B6:M6)</f>
        <v>5611</v>
      </c>
      <c r="O6" s="4">
        <f>AVERAGE(B6:M6)</f>
        <v>467.58333333333331</v>
      </c>
    </row>
    <row r="7" spans="1:15" ht="13.5" customHeight="1">
      <c r="A7" s="1" t="s">
        <v>71</v>
      </c>
      <c r="B7" s="40">
        <v>452</v>
      </c>
      <c r="C7" s="40">
        <v>440</v>
      </c>
      <c r="D7" s="40">
        <v>445</v>
      </c>
      <c r="E7" s="40">
        <v>373</v>
      </c>
      <c r="F7" s="40">
        <v>395</v>
      </c>
      <c r="G7" s="40">
        <v>350</v>
      </c>
      <c r="H7" s="40">
        <v>391</v>
      </c>
      <c r="I7" s="40">
        <v>352</v>
      </c>
      <c r="J7" s="40">
        <v>397</v>
      </c>
      <c r="K7" s="40">
        <v>386</v>
      </c>
      <c r="L7" s="40">
        <v>361</v>
      </c>
      <c r="M7" s="40">
        <v>359</v>
      </c>
      <c r="N7" s="41">
        <f t="shared" ref="N7:N32" si="0">SUM(B7:M7)</f>
        <v>4701</v>
      </c>
      <c r="O7" s="4">
        <f t="shared" ref="O7:O23" si="1">AVERAGE(B7:M7)</f>
        <v>391.75</v>
      </c>
    </row>
    <row r="8" spans="1:15" ht="13.5" customHeight="1">
      <c r="A8" s="1" t="s">
        <v>47</v>
      </c>
      <c r="B8" s="40">
        <v>8</v>
      </c>
      <c r="C8" s="40">
        <v>7</v>
      </c>
      <c r="D8" s="40">
        <v>7</v>
      </c>
      <c r="E8" s="40">
        <v>7</v>
      </c>
      <c r="F8" s="40">
        <v>6</v>
      </c>
      <c r="G8" s="40">
        <v>5</v>
      </c>
      <c r="H8" s="40">
        <v>5</v>
      </c>
      <c r="I8" s="40">
        <v>5</v>
      </c>
      <c r="J8" s="40">
        <v>5</v>
      </c>
      <c r="K8" s="40">
        <v>4</v>
      </c>
      <c r="L8" s="40">
        <v>4</v>
      </c>
      <c r="M8" s="40">
        <v>5</v>
      </c>
      <c r="N8" s="41">
        <f t="shared" si="0"/>
        <v>68</v>
      </c>
      <c r="O8" s="4">
        <f t="shared" si="1"/>
        <v>5.666666666666667</v>
      </c>
    </row>
    <row r="9" spans="1:15" ht="13.5" customHeight="1">
      <c r="A9" s="1" t="s">
        <v>48</v>
      </c>
      <c r="B9" s="40">
        <v>110</v>
      </c>
      <c r="C9" s="40">
        <v>115</v>
      </c>
      <c r="D9" s="40">
        <v>112</v>
      </c>
      <c r="E9" s="40">
        <v>82</v>
      </c>
      <c r="F9" s="40">
        <v>116</v>
      </c>
      <c r="G9" s="40">
        <v>105</v>
      </c>
      <c r="H9" s="40">
        <v>121</v>
      </c>
      <c r="I9" s="40">
        <v>115</v>
      </c>
      <c r="J9" s="40">
        <v>115</v>
      </c>
      <c r="K9" s="40">
        <v>108</v>
      </c>
      <c r="L9" s="40">
        <v>127</v>
      </c>
      <c r="M9" s="40">
        <v>111</v>
      </c>
      <c r="N9" s="41">
        <f t="shared" si="0"/>
        <v>1337</v>
      </c>
      <c r="O9" s="4">
        <f t="shared" si="1"/>
        <v>111.41666666666667</v>
      </c>
    </row>
    <row r="10" spans="1:15" ht="13.5" customHeight="1">
      <c r="A10" s="1" t="s">
        <v>49</v>
      </c>
      <c r="B10" s="40">
        <v>586</v>
      </c>
      <c r="C10" s="40">
        <v>654</v>
      </c>
      <c r="D10" s="40">
        <v>662</v>
      </c>
      <c r="E10" s="40">
        <v>585</v>
      </c>
      <c r="F10" s="40">
        <v>614</v>
      </c>
      <c r="G10" s="40">
        <v>621</v>
      </c>
      <c r="H10" s="40">
        <v>624</v>
      </c>
      <c r="I10" s="40">
        <v>630</v>
      </c>
      <c r="J10" s="40">
        <v>642</v>
      </c>
      <c r="K10" s="40">
        <v>663</v>
      </c>
      <c r="L10" s="40">
        <v>719</v>
      </c>
      <c r="M10" s="40">
        <v>725</v>
      </c>
      <c r="N10" s="41">
        <f t="shared" si="0"/>
        <v>7725</v>
      </c>
      <c r="O10" s="4">
        <f t="shared" si="1"/>
        <v>643.75</v>
      </c>
    </row>
    <row r="11" spans="1:15" ht="13.5" customHeight="1">
      <c r="A11" s="1" t="s">
        <v>50</v>
      </c>
      <c r="B11" s="40">
        <v>433</v>
      </c>
      <c r="C11" s="40">
        <v>463</v>
      </c>
      <c r="D11" s="40">
        <v>406</v>
      </c>
      <c r="E11" s="40">
        <v>406</v>
      </c>
      <c r="F11" s="40">
        <v>396</v>
      </c>
      <c r="G11" s="40">
        <v>339</v>
      </c>
      <c r="H11" s="40">
        <v>309</v>
      </c>
      <c r="I11" s="40">
        <v>350</v>
      </c>
      <c r="J11" s="40">
        <v>361</v>
      </c>
      <c r="K11" s="40">
        <v>339</v>
      </c>
      <c r="L11" s="40">
        <v>348</v>
      </c>
      <c r="M11" s="40">
        <v>384</v>
      </c>
      <c r="N11" s="41">
        <f t="shared" si="0"/>
        <v>4534</v>
      </c>
      <c r="O11" s="4">
        <f t="shared" si="1"/>
        <v>377.83333333333331</v>
      </c>
    </row>
    <row r="12" spans="1:15" ht="13.5" customHeight="1">
      <c r="A12" s="1" t="s">
        <v>51</v>
      </c>
      <c r="B12" s="40">
        <v>56</v>
      </c>
      <c r="C12" s="40"/>
      <c r="D12" s="40">
        <v>55</v>
      </c>
      <c r="E12" s="40"/>
      <c r="F12" s="40">
        <v>46</v>
      </c>
      <c r="G12" s="40">
        <v>28</v>
      </c>
      <c r="H12" s="40">
        <v>27</v>
      </c>
      <c r="I12" s="40">
        <v>65</v>
      </c>
      <c r="J12" s="40">
        <v>44</v>
      </c>
      <c r="K12" s="40">
        <v>31</v>
      </c>
      <c r="L12" s="40">
        <v>53</v>
      </c>
      <c r="M12" s="40"/>
      <c r="N12" s="41">
        <f t="shared" si="0"/>
        <v>405</v>
      </c>
      <c r="O12" s="4">
        <f t="shared" si="1"/>
        <v>45</v>
      </c>
    </row>
    <row r="13" spans="1:15" ht="13.5" customHeight="1">
      <c r="A13" s="1" t="s">
        <v>52</v>
      </c>
      <c r="B13" s="40">
        <v>174</v>
      </c>
      <c r="C13" s="40">
        <v>147</v>
      </c>
      <c r="D13" s="40">
        <v>87</v>
      </c>
      <c r="E13" s="40">
        <v>88</v>
      </c>
      <c r="F13" s="40">
        <v>82</v>
      </c>
      <c r="G13" s="40">
        <v>99</v>
      </c>
      <c r="H13" s="40">
        <v>90</v>
      </c>
      <c r="I13" s="40">
        <v>58</v>
      </c>
      <c r="J13" s="40">
        <v>83</v>
      </c>
      <c r="K13" s="40">
        <v>128</v>
      </c>
      <c r="L13" s="40">
        <v>98</v>
      </c>
      <c r="M13" s="40">
        <v>166</v>
      </c>
      <c r="N13" s="41">
        <f t="shared" si="0"/>
        <v>1300</v>
      </c>
      <c r="O13" s="4">
        <f t="shared" si="1"/>
        <v>108.33333333333333</v>
      </c>
    </row>
    <row r="14" spans="1:15" ht="13.5" customHeight="1">
      <c r="A14" s="1" t="s">
        <v>53</v>
      </c>
      <c r="B14" s="40">
        <v>89</v>
      </c>
      <c r="C14" s="40">
        <v>98</v>
      </c>
      <c r="D14" s="40">
        <v>104</v>
      </c>
      <c r="E14" s="40">
        <v>93</v>
      </c>
      <c r="F14" s="40">
        <v>110</v>
      </c>
      <c r="G14" s="40">
        <v>103</v>
      </c>
      <c r="H14" s="40">
        <v>106</v>
      </c>
      <c r="I14" s="40">
        <v>101</v>
      </c>
      <c r="J14" s="40">
        <v>99</v>
      </c>
      <c r="K14" s="40">
        <v>102</v>
      </c>
      <c r="L14" s="40">
        <v>97</v>
      </c>
      <c r="M14" s="40">
        <v>86</v>
      </c>
      <c r="N14" s="41">
        <f t="shared" si="0"/>
        <v>1188</v>
      </c>
      <c r="O14" s="4">
        <f t="shared" si="1"/>
        <v>99</v>
      </c>
    </row>
    <row r="15" spans="1:15" ht="13.5" customHeight="1">
      <c r="A15" s="1" t="s">
        <v>54</v>
      </c>
      <c r="B15" s="40">
        <v>245</v>
      </c>
      <c r="C15" s="40">
        <v>249</v>
      </c>
      <c r="D15" s="40">
        <v>228</v>
      </c>
      <c r="E15" s="40">
        <v>179</v>
      </c>
      <c r="F15" s="40">
        <v>173</v>
      </c>
      <c r="G15" s="40">
        <v>177</v>
      </c>
      <c r="H15" s="40">
        <v>177</v>
      </c>
      <c r="I15" s="40">
        <v>132</v>
      </c>
      <c r="J15" s="40">
        <v>162</v>
      </c>
      <c r="K15" s="40">
        <v>128</v>
      </c>
      <c r="L15" s="40">
        <v>157</v>
      </c>
      <c r="M15" s="40">
        <v>181</v>
      </c>
      <c r="N15" s="41">
        <f t="shared" si="0"/>
        <v>2188</v>
      </c>
      <c r="O15" s="4">
        <f t="shared" si="1"/>
        <v>182.33333333333334</v>
      </c>
    </row>
    <row r="16" spans="1:15" ht="13.5" customHeight="1">
      <c r="A16" s="1" t="s">
        <v>55</v>
      </c>
      <c r="B16" s="40">
        <v>9</v>
      </c>
      <c r="C16" s="40">
        <v>12</v>
      </c>
      <c r="D16" s="40">
        <v>12</v>
      </c>
      <c r="E16" s="40">
        <v>11</v>
      </c>
      <c r="F16" s="40">
        <v>12</v>
      </c>
      <c r="G16" s="40">
        <v>12</v>
      </c>
      <c r="H16" s="40">
        <v>10</v>
      </c>
      <c r="I16" s="40">
        <v>10</v>
      </c>
      <c r="J16" s="40">
        <v>11</v>
      </c>
      <c r="K16" s="40">
        <v>10</v>
      </c>
      <c r="L16" s="40">
        <v>9</v>
      </c>
      <c r="M16" s="40">
        <v>10</v>
      </c>
      <c r="N16" s="41">
        <f t="shared" si="0"/>
        <v>128</v>
      </c>
      <c r="O16" s="4">
        <f t="shared" si="1"/>
        <v>10.666666666666666</v>
      </c>
    </row>
    <row r="17" spans="1:15" ht="13.5" customHeight="1">
      <c r="A17" s="1" t="s">
        <v>56</v>
      </c>
      <c r="B17" s="40">
        <v>28</v>
      </c>
      <c r="C17" s="40">
        <v>25</v>
      </c>
      <c r="D17" s="40">
        <v>13</v>
      </c>
      <c r="E17" s="40">
        <v>11</v>
      </c>
      <c r="F17" s="40">
        <v>30</v>
      </c>
      <c r="G17" s="40">
        <v>14</v>
      </c>
      <c r="H17" s="40">
        <v>17</v>
      </c>
      <c r="I17" s="40">
        <v>29</v>
      </c>
      <c r="J17" s="40">
        <v>31</v>
      </c>
      <c r="K17" s="40">
        <v>15</v>
      </c>
      <c r="L17" s="40">
        <v>15</v>
      </c>
      <c r="M17" s="40">
        <v>24</v>
      </c>
      <c r="N17" s="41">
        <f t="shared" si="0"/>
        <v>252</v>
      </c>
      <c r="O17" s="4">
        <f t="shared" si="1"/>
        <v>21</v>
      </c>
    </row>
    <row r="18" spans="1:15" ht="13.5" customHeight="1">
      <c r="A18" s="1" t="s">
        <v>86</v>
      </c>
      <c r="B18" s="40">
        <v>115</v>
      </c>
      <c r="C18" s="40">
        <v>127</v>
      </c>
      <c r="D18" s="40">
        <v>126</v>
      </c>
      <c r="E18" s="40">
        <v>100</v>
      </c>
      <c r="F18" s="40">
        <v>99</v>
      </c>
      <c r="G18" s="40">
        <v>96</v>
      </c>
      <c r="H18" s="40">
        <v>101</v>
      </c>
      <c r="I18" s="40">
        <v>101</v>
      </c>
      <c r="J18" s="40">
        <v>104</v>
      </c>
      <c r="K18" s="40">
        <v>97</v>
      </c>
      <c r="L18" s="40">
        <v>84</v>
      </c>
      <c r="M18" s="40">
        <v>80</v>
      </c>
      <c r="N18" s="41">
        <f t="shared" si="0"/>
        <v>1230</v>
      </c>
      <c r="O18" s="4">
        <f t="shared" si="1"/>
        <v>102.5</v>
      </c>
    </row>
    <row r="19" spans="1:15" ht="13.5" customHeight="1">
      <c r="A19" s="1" t="s">
        <v>57</v>
      </c>
      <c r="B19" s="40">
        <v>925</v>
      </c>
      <c r="C19" s="40">
        <v>965</v>
      </c>
      <c r="D19" s="40">
        <v>968</v>
      </c>
      <c r="E19" s="40">
        <v>877</v>
      </c>
      <c r="F19" s="40">
        <v>775</v>
      </c>
      <c r="G19" s="40">
        <v>745</v>
      </c>
      <c r="H19" s="40">
        <v>756</v>
      </c>
      <c r="I19" s="40">
        <v>694</v>
      </c>
      <c r="J19" s="40">
        <v>711</v>
      </c>
      <c r="K19" s="40">
        <v>707</v>
      </c>
      <c r="L19" s="40">
        <v>750</v>
      </c>
      <c r="M19" s="40">
        <v>808</v>
      </c>
      <c r="N19" s="41">
        <f t="shared" si="0"/>
        <v>9681</v>
      </c>
      <c r="O19" s="4">
        <f t="shared" si="1"/>
        <v>806.75</v>
      </c>
    </row>
    <row r="20" spans="1:15" ht="13.5" customHeight="1">
      <c r="A20" s="1" t="s">
        <v>58</v>
      </c>
      <c r="B20" s="40">
        <v>934</v>
      </c>
      <c r="C20" s="40">
        <v>1212</v>
      </c>
      <c r="D20" s="40">
        <v>1192</v>
      </c>
      <c r="E20" s="40">
        <v>1067</v>
      </c>
      <c r="F20" s="40">
        <v>1052</v>
      </c>
      <c r="G20" s="40">
        <v>1044</v>
      </c>
      <c r="H20" s="40">
        <v>1049</v>
      </c>
      <c r="I20" s="40">
        <v>1078</v>
      </c>
      <c r="J20" s="40">
        <v>1090</v>
      </c>
      <c r="K20" s="40">
        <v>1117</v>
      </c>
      <c r="L20" s="40">
        <v>1183</v>
      </c>
      <c r="M20" s="40">
        <v>979</v>
      </c>
      <c r="N20" s="41">
        <f t="shared" si="0"/>
        <v>12997</v>
      </c>
      <c r="O20" s="4">
        <f t="shared" si="1"/>
        <v>1083.0833333333333</v>
      </c>
    </row>
    <row r="21" spans="1:15" ht="13.5" customHeight="1">
      <c r="A21" s="1" t="s">
        <v>59</v>
      </c>
      <c r="B21" s="40">
        <v>108</v>
      </c>
      <c r="C21" s="40">
        <v>119</v>
      </c>
      <c r="D21" s="40">
        <v>184</v>
      </c>
      <c r="E21" s="40">
        <v>185</v>
      </c>
      <c r="F21" s="40">
        <v>180</v>
      </c>
      <c r="G21" s="40">
        <v>188</v>
      </c>
      <c r="H21" s="40">
        <v>216</v>
      </c>
      <c r="I21" s="40">
        <v>244</v>
      </c>
      <c r="J21" s="40">
        <v>255</v>
      </c>
      <c r="K21" s="40">
        <v>261</v>
      </c>
      <c r="L21" s="40">
        <v>228</v>
      </c>
      <c r="M21" s="40">
        <v>150</v>
      </c>
      <c r="N21" s="41">
        <f t="shared" si="0"/>
        <v>2318</v>
      </c>
      <c r="O21" s="4">
        <f t="shared" si="1"/>
        <v>193.16666666666666</v>
      </c>
    </row>
    <row r="22" spans="1:15" ht="13.5" customHeight="1">
      <c r="A22" s="1" t="s">
        <v>60</v>
      </c>
      <c r="B22" s="40">
        <v>597</v>
      </c>
      <c r="C22" s="40">
        <v>592</v>
      </c>
      <c r="D22" s="40">
        <v>581</v>
      </c>
      <c r="E22" s="40">
        <v>532</v>
      </c>
      <c r="F22" s="40">
        <v>502</v>
      </c>
      <c r="G22" s="40">
        <v>488</v>
      </c>
      <c r="H22" s="40">
        <v>507</v>
      </c>
      <c r="I22" s="40">
        <v>24</v>
      </c>
      <c r="J22" s="40">
        <v>530</v>
      </c>
      <c r="K22" s="40">
        <v>536</v>
      </c>
      <c r="L22" s="40">
        <v>512</v>
      </c>
      <c r="M22" s="40">
        <v>388</v>
      </c>
      <c r="N22" s="41">
        <f t="shared" si="0"/>
        <v>5789</v>
      </c>
      <c r="O22" s="4">
        <f t="shared" si="1"/>
        <v>482.41666666666669</v>
      </c>
    </row>
    <row r="23" spans="1:15" ht="13.5" customHeight="1">
      <c r="A23" s="1" t="s">
        <v>61</v>
      </c>
      <c r="B23" s="40">
        <v>78</v>
      </c>
      <c r="C23" s="40">
        <v>132</v>
      </c>
      <c r="D23" s="40">
        <v>232</v>
      </c>
      <c r="E23" s="40">
        <v>89</v>
      </c>
      <c r="F23" s="40">
        <v>192</v>
      </c>
      <c r="G23" s="40">
        <v>35</v>
      </c>
      <c r="H23" s="40">
        <v>195</v>
      </c>
      <c r="I23" s="40">
        <v>91</v>
      </c>
      <c r="J23" s="40">
        <v>121</v>
      </c>
      <c r="K23" s="40">
        <v>91</v>
      </c>
      <c r="L23" s="40">
        <v>104</v>
      </c>
      <c r="M23" s="40">
        <v>93</v>
      </c>
      <c r="N23" s="41">
        <f t="shared" si="0"/>
        <v>1453</v>
      </c>
      <c r="O23" s="4">
        <f t="shared" si="1"/>
        <v>121.08333333333333</v>
      </c>
    </row>
    <row r="24" spans="1:15" ht="13.5" customHeight="1">
      <c r="A24" s="1" t="s">
        <v>62</v>
      </c>
      <c r="B24" s="40">
        <v>704</v>
      </c>
      <c r="C24" s="40">
        <v>657</v>
      </c>
      <c r="D24" s="40">
        <v>639</v>
      </c>
      <c r="E24" s="40">
        <v>534</v>
      </c>
      <c r="F24" s="40">
        <v>553</v>
      </c>
      <c r="G24" s="40">
        <v>556</v>
      </c>
      <c r="H24" s="40">
        <v>597</v>
      </c>
      <c r="I24" s="40">
        <v>578</v>
      </c>
      <c r="J24" s="40">
        <v>527</v>
      </c>
      <c r="K24" s="40">
        <v>528</v>
      </c>
      <c r="L24" s="40">
        <v>507</v>
      </c>
      <c r="M24" s="40">
        <v>538</v>
      </c>
      <c r="N24" s="41">
        <f t="shared" si="0"/>
        <v>6918</v>
      </c>
      <c r="O24" s="4">
        <f t="shared" ref="O24:O32" si="2">AVERAGE(B24:M24)</f>
        <v>576.5</v>
      </c>
    </row>
    <row r="25" spans="1:15" ht="13.5" customHeight="1">
      <c r="A25" s="1" t="s">
        <v>63</v>
      </c>
      <c r="B25" s="40">
        <v>901</v>
      </c>
      <c r="C25" s="40">
        <v>877</v>
      </c>
      <c r="D25" s="40">
        <v>857</v>
      </c>
      <c r="E25" s="40">
        <v>674</v>
      </c>
      <c r="F25" s="40">
        <v>670</v>
      </c>
      <c r="G25" s="40">
        <v>631</v>
      </c>
      <c r="H25" s="40">
        <v>637</v>
      </c>
      <c r="I25" s="40">
        <v>634</v>
      </c>
      <c r="J25" s="40">
        <v>659</v>
      </c>
      <c r="K25" s="40">
        <v>489</v>
      </c>
      <c r="L25" s="40">
        <v>861</v>
      </c>
      <c r="M25" s="40">
        <v>841</v>
      </c>
      <c r="N25" s="41">
        <f t="shared" si="0"/>
        <v>8731</v>
      </c>
      <c r="O25" s="4">
        <f t="shared" si="2"/>
        <v>727.58333333333337</v>
      </c>
    </row>
    <row r="26" spans="1:15" ht="13.5" customHeight="1">
      <c r="A26" s="1" t="s">
        <v>64</v>
      </c>
      <c r="B26" s="40">
        <v>39</v>
      </c>
      <c r="C26" s="40">
        <v>41</v>
      </c>
      <c r="D26" s="40">
        <v>39</v>
      </c>
      <c r="E26" s="40">
        <v>35</v>
      </c>
      <c r="F26" s="40"/>
      <c r="G26" s="40">
        <v>29</v>
      </c>
      <c r="H26" s="40">
        <v>37</v>
      </c>
      <c r="I26" s="40">
        <v>38</v>
      </c>
      <c r="J26" s="40">
        <v>39</v>
      </c>
      <c r="K26" s="40">
        <v>39</v>
      </c>
      <c r="L26" s="40">
        <v>40</v>
      </c>
      <c r="M26" s="40">
        <v>43</v>
      </c>
      <c r="N26" s="41">
        <f t="shared" si="0"/>
        <v>419</v>
      </c>
      <c r="O26" s="4">
        <f t="shared" ref="O26:O31" si="3">AVERAGE(B26:M26)</f>
        <v>38.090909090909093</v>
      </c>
    </row>
    <row r="27" spans="1:15" ht="13.5" customHeight="1">
      <c r="A27" s="1" t="s">
        <v>65</v>
      </c>
      <c r="B27" s="40">
        <v>90</v>
      </c>
      <c r="C27" s="40">
        <v>86</v>
      </c>
      <c r="D27" s="40">
        <v>91</v>
      </c>
      <c r="E27" s="40">
        <v>94</v>
      </c>
      <c r="F27" s="40">
        <v>116</v>
      </c>
      <c r="G27" s="40">
        <v>107</v>
      </c>
      <c r="H27" s="40">
        <v>104</v>
      </c>
      <c r="I27" s="40">
        <v>108</v>
      </c>
      <c r="J27" s="40">
        <v>81</v>
      </c>
      <c r="K27" s="40">
        <v>84</v>
      </c>
      <c r="L27" s="40">
        <v>86</v>
      </c>
      <c r="M27" s="40">
        <v>90</v>
      </c>
      <c r="N27" s="41">
        <f t="shared" si="0"/>
        <v>1137</v>
      </c>
      <c r="O27" s="4">
        <f t="shared" si="3"/>
        <v>94.75</v>
      </c>
    </row>
    <row r="28" spans="1:15" ht="13.5" customHeight="1">
      <c r="A28" s="1" t="s">
        <v>66</v>
      </c>
      <c r="B28" s="40">
        <v>290</v>
      </c>
      <c r="C28" s="40">
        <v>358</v>
      </c>
      <c r="D28" s="40">
        <v>345</v>
      </c>
      <c r="E28" s="40">
        <v>346</v>
      </c>
      <c r="F28" s="40">
        <v>338</v>
      </c>
      <c r="G28" s="40">
        <v>345</v>
      </c>
      <c r="H28" s="40">
        <v>373</v>
      </c>
      <c r="I28" s="40">
        <v>390</v>
      </c>
      <c r="J28" s="40">
        <v>416</v>
      </c>
      <c r="K28" s="40">
        <v>432</v>
      </c>
      <c r="L28" s="40">
        <v>425</v>
      </c>
      <c r="M28" s="40">
        <v>404</v>
      </c>
      <c r="N28" s="41">
        <f t="shared" si="0"/>
        <v>4462</v>
      </c>
      <c r="O28" s="4">
        <f t="shared" si="3"/>
        <v>371.83333333333331</v>
      </c>
    </row>
    <row r="29" spans="1:15" ht="13.5" customHeight="1">
      <c r="A29" s="1" t="s">
        <v>67</v>
      </c>
      <c r="B29" s="40">
        <v>26</v>
      </c>
      <c r="C29" s="40">
        <v>24</v>
      </c>
      <c r="D29" s="40">
        <v>22</v>
      </c>
      <c r="E29" s="40">
        <v>10</v>
      </c>
      <c r="F29" s="40">
        <v>13</v>
      </c>
      <c r="G29" s="40">
        <v>12</v>
      </c>
      <c r="H29" s="40">
        <v>13</v>
      </c>
      <c r="I29" s="40">
        <v>15</v>
      </c>
      <c r="J29" s="40">
        <v>22</v>
      </c>
      <c r="K29" s="40">
        <v>15</v>
      </c>
      <c r="L29" s="40">
        <v>15</v>
      </c>
      <c r="M29" s="40">
        <v>19</v>
      </c>
      <c r="N29" s="41">
        <f t="shared" si="0"/>
        <v>206</v>
      </c>
      <c r="O29" s="4">
        <f t="shared" si="3"/>
        <v>17.166666666666668</v>
      </c>
    </row>
    <row r="30" spans="1:15" ht="13.5" customHeight="1">
      <c r="A30" s="1" t="s">
        <v>68</v>
      </c>
      <c r="B30" s="40">
        <v>84</v>
      </c>
      <c r="C30" s="40">
        <v>91</v>
      </c>
      <c r="D30" s="40">
        <v>93</v>
      </c>
      <c r="E30" s="40">
        <v>87</v>
      </c>
      <c r="F30" s="40">
        <v>87</v>
      </c>
      <c r="G30" s="40">
        <v>86</v>
      </c>
      <c r="H30" s="40">
        <v>89</v>
      </c>
      <c r="I30" s="40">
        <v>91</v>
      </c>
      <c r="J30" s="40">
        <v>84</v>
      </c>
      <c r="K30" s="40">
        <v>83</v>
      </c>
      <c r="L30" s="40">
        <v>83</v>
      </c>
      <c r="M30" s="40">
        <v>78</v>
      </c>
      <c r="N30" s="41">
        <f t="shared" si="0"/>
        <v>1036</v>
      </c>
      <c r="O30" s="4">
        <f t="shared" si="3"/>
        <v>86.333333333333329</v>
      </c>
    </row>
    <row r="31" spans="1:15" ht="13.5" customHeight="1">
      <c r="A31" s="1" t="s">
        <v>69</v>
      </c>
      <c r="B31" s="40">
        <v>89</v>
      </c>
      <c r="C31" s="40">
        <v>81</v>
      </c>
      <c r="D31" s="40">
        <v>75</v>
      </c>
      <c r="E31" s="40">
        <v>69</v>
      </c>
      <c r="F31" s="40">
        <v>75</v>
      </c>
      <c r="G31" s="40">
        <v>73</v>
      </c>
      <c r="H31" s="40">
        <v>82</v>
      </c>
      <c r="I31" s="40">
        <v>87</v>
      </c>
      <c r="J31" s="40">
        <v>88</v>
      </c>
      <c r="K31" s="40">
        <v>87</v>
      </c>
      <c r="L31" s="40">
        <v>84</v>
      </c>
      <c r="M31" s="40">
        <v>81</v>
      </c>
      <c r="N31" s="41">
        <f t="shared" si="0"/>
        <v>971</v>
      </c>
      <c r="O31" s="4">
        <f t="shared" si="3"/>
        <v>80.916666666666671</v>
      </c>
    </row>
    <row r="32" spans="1:15" ht="13.5" customHeight="1">
      <c r="A32" s="1" t="s">
        <v>70</v>
      </c>
      <c r="B32" s="40">
        <v>211</v>
      </c>
      <c r="C32" s="40">
        <v>211</v>
      </c>
      <c r="D32" s="40">
        <v>203</v>
      </c>
      <c r="E32" s="40">
        <v>138</v>
      </c>
      <c r="F32" s="40">
        <v>190</v>
      </c>
      <c r="G32" s="40">
        <v>225</v>
      </c>
      <c r="H32" s="40">
        <v>164</v>
      </c>
      <c r="I32" s="40">
        <v>242</v>
      </c>
      <c r="J32" s="40">
        <v>158</v>
      </c>
      <c r="K32" s="40">
        <v>208</v>
      </c>
      <c r="L32" s="40">
        <v>209</v>
      </c>
      <c r="M32" s="40">
        <v>211</v>
      </c>
      <c r="N32" s="41">
        <f t="shared" si="0"/>
        <v>2370</v>
      </c>
      <c r="O32" s="4">
        <f t="shared" si="2"/>
        <v>197.5</v>
      </c>
    </row>
    <row r="33" spans="1:15" ht="13.5" customHeight="1">
      <c r="A33" s="3" t="s">
        <v>19</v>
      </c>
      <c r="B33" s="4">
        <f>SUM(B6:B32)</f>
        <v>7882</v>
      </c>
      <c r="C33" s="4">
        <f t="shared" ref="C33:O33" si="4">SUM(C6:C32)</f>
        <v>8279</v>
      </c>
      <c r="D33" s="4">
        <f t="shared" si="4"/>
        <v>8262</v>
      </c>
      <c r="E33" s="4">
        <f t="shared" si="4"/>
        <v>7122</v>
      </c>
      <c r="F33" s="4">
        <f t="shared" si="4"/>
        <v>7267</v>
      </c>
      <c r="G33" s="4">
        <f t="shared" si="4"/>
        <v>6971</v>
      </c>
      <c r="H33" s="4">
        <f t="shared" si="4"/>
        <v>7264</v>
      </c>
      <c r="I33" s="4">
        <f t="shared" si="4"/>
        <v>6724</v>
      </c>
      <c r="J33" s="4">
        <f t="shared" si="4"/>
        <v>7292</v>
      </c>
      <c r="K33" s="4">
        <f t="shared" si="4"/>
        <v>7146</v>
      </c>
      <c r="L33" s="4">
        <f t="shared" si="4"/>
        <v>7621</v>
      </c>
      <c r="M33" s="4">
        <f t="shared" si="4"/>
        <v>7325</v>
      </c>
      <c r="N33" s="4">
        <f>SUM(N6:N32)</f>
        <v>89155</v>
      </c>
      <c r="O33" s="4">
        <f t="shared" si="4"/>
        <v>7444.0075757575751</v>
      </c>
    </row>
    <row r="35" spans="1:15" ht="13.5" customHeight="1">
      <c r="A35" s="31" t="s">
        <v>100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</row>
  </sheetData>
  <mergeCells count="1">
    <mergeCell ref="A35:N35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0"/>
  <sheetViews>
    <sheetView workbookViewId="0">
      <selection sqref="A1:XFD1048576"/>
    </sheetView>
  </sheetViews>
  <sheetFormatPr baseColWidth="10" defaultRowHeight="15"/>
  <cols>
    <col min="1" max="1" width="10.83203125" style="11"/>
    <col min="2" max="3" width="5.5" style="17" customWidth="1"/>
    <col min="4" max="16384" width="10.83203125" style="11"/>
  </cols>
  <sheetData>
    <row r="2" spans="2:9" ht="16">
      <c r="B2" s="17" t="s">
        <v>20</v>
      </c>
      <c r="C2" s="37">
        <f>'4.2'!O6</f>
        <v>467.58333333333331</v>
      </c>
      <c r="I2" s="38" t="s">
        <v>109</v>
      </c>
    </row>
    <row r="3" spans="2:9">
      <c r="B3" s="17" t="s">
        <v>21</v>
      </c>
      <c r="C3" s="37">
        <f>'4.2'!O7</f>
        <v>391.75</v>
      </c>
    </row>
    <row r="4" spans="2:9">
      <c r="B4" s="17" t="s">
        <v>22</v>
      </c>
      <c r="C4" s="37">
        <f>'4.2'!O8</f>
        <v>5.666666666666667</v>
      </c>
    </row>
    <row r="5" spans="2:9">
      <c r="B5" s="17" t="s">
        <v>23</v>
      </c>
      <c r="C5" s="37">
        <f>'4.2'!O9</f>
        <v>111.41666666666667</v>
      </c>
    </row>
    <row r="6" spans="2:9">
      <c r="B6" s="17" t="s">
        <v>24</v>
      </c>
      <c r="C6" s="37">
        <f>'4.2'!O10</f>
        <v>643.75</v>
      </c>
    </row>
    <row r="7" spans="2:9">
      <c r="B7" s="17" t="s">
        <v>25</v>
      </c>
      <c r="C7" s="37">
        <f>'4.2'!O11</f>
        <v>377.83333333333331</v>
      </c>
    </row>
    <row r="8" spans="2:9">
      <c r="B8" s="17" t="s">
        <v>26</v>
      </c>
      <c r="C8" s="37">
        <f>'4.2'!O12</f>
        <v>45</v>
      </c>
    </row>
    <row r="9" spans="2:9">
      <c r="B9" s="17" t="s">
        <v>27</v>
      </c>
      <c r="C9" s="37">
        <f>'4.2'!O13</f>
        <v>108.33333333333333</v>
      </c>
    </row>
    <row r="10" spans="2:9">
      <c r="B10" s="17" t="s">
        <v>28</v>
      </c>
      <c r="C10" s="37">
        <f>'4.2'!O14</f>
        <v>99</v>
      </c>
    </row>
    <row r="11" spans="2:9">
      <c r="B11" s="17" t="s">
        <v>29</v>
      </c>
      <c r="C11" s="37">
        <f>'4.2'!O15</f>
        <v>182.33333333333334</v>
      </c>
    </row>
    <row r="12" spans="2:9">
      <c r="B12" s="17" t="s">
        <v>30</v>
      </c>
      <c r="C12" s="37">
        <f>'4.2'!O16</f>
        <v>10.666666666666666</v>
      </c>
    </row>
    <row r="13" spans="2:9">
      <c r="B13" s="17" t="s">
        <v>31</v>
      </c>
      <c r="C13" s="37">
        <f>'4.2'!O17</f>
        <v>21</v>
      </c>
    </row>
    <row r="14" spans="2:9">
      <c r="B14" s="17" t="s">
        <v>87</v>
      </c>
      <c r="C14" s="37">
        <f>'4.2'!O18</f>
        <v>102.5</v>
      </c>
    </row>
    <row r="15" spans="2:9">
      <c r="B15" s="17" t="s">
        <v>32</v>
      </c>
      <c r="C15" s="37">
        <f>'4.2'!O19</f>
        <v>806.75</v>
      </c>
    </row>
    <row r="16" spans="2:9">
      <c r="B16" s="17" t="s">
        <v>33</v>
      </c>
      <c r="C16" s="37">
        <f>'4.2'!O20</f>
        <v>1083.0833333333333</v>
      </c>
    </row>
    <row r="17" spans="2:3">
      <c r="B17" s="17" t="s">
        <v>34</v>
      </c>
      <c r="C17" s="37">
        <f>'4.2'!O21</f>
        <v>193.16666666666666</v>
      </c>
    </row>
    <row r="18" spans="2:3">
      <c r="B18" s="17" t="s">
        <v>35</v>
      </c>
      <c r="C18" s="37">
        <f>'4.2'!O22</f>
        <v>482.41666666666669</v>
      </c>
    </row>
    <row r="19" spans="2:3">
      <c r="B19" s="17" t="s">
        <v>36</v>
      </c>
      <c r="C19" s="37">
        <f>'4.2'!O23</f>
        <v>121.08333333333333</v>
      </c>
    </row>
    <row r="20" spans="2:3">
      <c r="B20" s="17" t="s">
        <v>37</v>
      </c>
      <c r="C20" s="37">
        <f>'4.2'!O24</f>
        <v>576.5</v>
      </c>
    </row>
    <row r="21" spans="2:3">
      <c r="B21" s="17" t="s">
        <v>38</v>
      </c>
      <c r="C21" s="37">
        <f>'4.2'!O25</f>
        <v>727.58333333333337</v>
      </c>
    </row>
    <row r="22" spans="2:3">
      <c r="B22" s="17" t="s">
        <v>39</v>
      </c>
      <c r="C22" s="37">
        <f>'4.2'!O26</f>
        <v>38.090909090909093</v>
      </c>
    </row>
    <row r="23" spans="2:3">
      <c r="B23" s="17" t="s">
        <v>40</v>
      </c>
      <c r="C23" s="37">
        <f>'4.2'!O27</f>
        <v>94.75</v>
      </c>
    </row>
    <row r="24" spans="2:3">
      <c r="B24" s="17" t="s">
        <v>41</v>
      </c>
      <c r="C24" s="37">
        <f>'4.2'!O28</f>
        <v>371.83333333333331</v>
      </c>
    </row>
    <row r="25" spans="2:3">
      <c r="B25" s="17" t="s">
        <v>42</v>
      </c>
      <c r="C25" s="37">
        <f>'4.2'!O29</f>
        <v>17.166666666666668</v>
      </c>
    </row>
    <row r="26" spans="2:3">
      <c r="B26" s="17" t="s">
        <v>43</v>
      </c>
      <c r="C26" s="37">
        <f>'4.2'!O30</f>
        <v>86.333333333333329</v>
      </c>
    </row>
    <row r="27" spans="2:3">
      <c r="B27" s="17" t="s">
        <v>45</v>
      </c>
      <c r="C27" s="37">
        <f>'4.2'!O31</f>
        <v>80.916666666666671</v>
      </c>
    </row>
    <row r="28" spans="2:3">
      <c r="B28" s="17" t="s">
        <v>44</v>
      </c>
      <c r="C28" s="37">
        <f>'4.2'!O32</f>
        <v>197.5</v>
      </c>
    </row>
    <row r="30" spans="2:3">
      <c r="C30" s="16">
        <f>SUM(C2:C28)</f>
        <v>7444.0075757575751</v>
      </c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34"/>
  <sheetViews>
    <sheetView workbookViewId="0">
      <selection sqref="A1:XFD1048576"/>
    </sheetView>
  </sheetViews>
  <sheetFormatPr baseColWidth="10" defaultColWidth="11.5" defaultRowHeight="13"/>
  <cols>
    <col min="1" max="1" width="23.6640625" style="2" customWidth="1"/>
    <col min="2" max="2" width="5.1640625" style="19" bestFit="1" customWidth="1"/>
    <col min="3" max="3" width="4.5" style="19" bestFit="1" customWidth="1"/>
    <col min="4" max="4" width="5.1640625" style="19" bestFit="1" customWidth="1"/>
    <col min="5" max="5" width="4.83203125" style="19" bestFit="1" customWidth="1"/>
    <col min="6" max="6" width="5" style="19" bestFit="1" customWidth="1"/>
    <col min="7" max="8" width="4.5" style="19" bestFit="1" customWidth="1"/>
    <col min="9" max="9" width="5.1640625" style="19" bestFit="1" customWidth="1"/>
    <col min="10" max="10" width="4.6640625" style="19" bestFit="1" customWidth="1"/>
    <col min="11" max="11" width="4.83203125" style="19" bestFit="1" customWidth="1"/>
    <col min="12" max="12" width="5" style="19" bestFit="1" customWidth="1"/>
    <col min="13" max="13" width="4.1640625" style="19" bestFit="1" customWidth="1"/>
    <col min="14" max="14" width="11" style="2" bestFit="1" customWidth="1"/>
    <col min="15" max="16384" width="11.5" style="2"/>
  </cols>
  <sheetData>
    <row r="2" spans="1:14">
      <c r="A2" s="33" t="s">
        <v>83</v>
      </c>
    </row>
    <row r="3" spans="1:14">
      <c r="A3" s="33" t="s">
        <v>104</v>
      </c>
    </row>
    <row r="5" spans="1:14">
      <c r="A5" s="3" t="s">
        <v>12</v>
      </c>
      <c r="B5" s="34" t="s">
        <v>0</v>
      </c>
      <c r="C5" s="34" t="s">
        <v>1</v>
      </c>
      <c r="D5" s="34" t="s">
        <v>2</v>
      </c>
      <c r="E5" s="34" t="s">
        <v>3</v>
      </c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5" t="s">
        <v>72</v>
      </c>
    </row>
    <row r="6" spans="1:14" ht="14">
      <c r="A6" s="1" t="s">
        <v>46</v>
      </c>
      <c r="B6" s="36">
        <f>'4.1'!B6/'4.2'!B6</f>
        <v>21.742514970059879</v>
      </c>
      <c r="C6" s="36">
        <f>'4.1'!C6/'4.2'!C6</f>
        <v>17.151209677419356</v>
      </c>
      <c r="D6" s="36">
        <f>'4.1'!D6/'4.2'!D6</f>
        <v>17.797520661157026</v>
      </c>
      <c r="E6" s="36">
        <f>'4.1'!E6/'4.2'!E6</f>
        <v>17.702222222222222</v>
      </c>
      <c r="F6" s="36">
        <f>'4.1'!F6/'4.2'!F6</f>
        <v>18.195505617977528</v>
      </c>
      <c r="G6" s="36">
        <f>'4.1'!G6/'4.2'!G6</f>
        <v>17.069868995633186</v>
      </c>
      <c r="H6" s="36">
        <f>'4.1'!H6/'4.2'!H6</f>
        <v>16.865096359743042</v>
      </c>
      <c r="I6" s="36">
        <f>'4.1'!I6/'4.2'!I6</f>
        <v>18.296536796536795</v>
      </c>
      <c r="J6" s="36">
        <f>'4.1'!J6/'4.2'!J6</f>
        <v>18.864332603938731</v>
      </c>
      <c r="K6" s="36">
        <f>'4.1'!K6/'4.2'!K6</f>
        <v>18.71834061135371</v>
      </c>
      <c r="L6" s="36">
        <f>'4.1'!L6/'4.2'!L6</f>
        <v>22.20995670995671</v>
      </c>
      <c r="M6" s="36">
        <f>'4.1'!M6/'4.2'!M6</f>
        <v>22.220806794055203</v>
      </c>
      <c r="N6" s="4">
        <f>AVERAGE(B6:M6)</f>
        <v>18.902826001671112</v>
      </c>
    </row>
    <row r="7" spans="1:14" ht="14">
      <c r="A7" s="1" t="s">
        <v>71</v>
      </c>
      <c r="B7" s="36">
        <f>'4.1'!B7/'4.2'!B7</f>
        <v>9.643805309734514</v>
      </c>
      <c r="C7" s="36">
        <f>'4.1'!C7/'4.2'!C7</f>
        <v>8.038636363636364</v>
      </c>
      <c r="D7" s="36">
        <f>'4.1'!D7/'4.2'!D7</f>
        <v>7.9595505617977524</v>
      </c>
      <c r="E7" s="36">
        <f>'4.1'!E7/'4.2'!E7</f>
        <v>9.4075067024128689</v>
      </c>
      <c r="F7" s="36">
        <f>'4.1'!F7/'4.2'!F7</f>
        <v>8.736708860759494</v>
      </c>
      <c r="G7" s="36">
        <f>'4.1'!G7/'4.2'!G7</f>
        <v>7.3542857142857141</v>
      </c>
      <c r="H7" s="36">
        <f>'4.1'!H7/'4.2'!H7</f>
        <v>6.1432225063938617</v>
      </c>
      <c r="I7" s="36">
        <f>'4.1'!I7/'4.2'!I7</f>
        <v>7.0255681818181817</v>
      </c>
      <c r="J7" s="36">
        <f>'4.1'!J7/'4.2'!J7</f>
        <v>9.5062972292191432</v>
      </c>
      <c r="K7" s="36">
        <f>'4.1'!K7/'4.2'!K7</f>
        <v>9.5310880829015545</v>
      </c>
      <c r="L7" s="36">
        <f>'4.1'!L7/'4.2'!L7</f>
        <v>9.6565096952908593</v>
      </c>
      <c r="M7" s="36">
        <f>'4.1'!M7/'4.2'!M7</f>
        <v>10.557103064066853</v>
      </c>
      <c r="N7" s="4">
        <f t="shared" ref="N7:N32" si="0">AVERAGE(B7:M7)</f>
        <v>8.6300235226930955</v>
      </c>
    </row>
    <row r="8" spans="1:14" ht="14">
      <c r="A8" s="1" t="s">
        <v>47</v>
      </c>
      <c r="B8" s="36">
        <f>'4.1'!B8/'4.2'!B8</f>
        <v>14.625</v>
      </c>
      <c r="C8" s="36">
        <f>'4.1'!C8/'4.2'!C8</f>
        <v>13.857142857142858</v>
      </c>
      <c r="D8" s="36">
        <f>'4.1'!D8/'4.2'!D8</f>
        <v>9.8571428571428577</v>
      </c>
      <c r="E8" s="36">
        <f>'4.1'!E8/'4.2'!E8</f>
        <v>3.7142857142857144</v>
      </c>
      <c r="F8" s="36">
        <f>'4.1'!F8/'4.2'!F8</f>
        <v>12.833333333333334</v>
      </c>
      <c r="G8" s="36">
        <f>'4.1'!G8/'4.2'!G8</f>
        <v>8.6</v>
      </c>
      <c r="H8" s="36">
        <f>'4.1'!H8/'4.2'!H8</f>
        <v>13.6</v>
      </c>
      <c r="I8" s="36">
        <f>'4.1'!I8/'4.2'!I8</f>
        <v>8.4</v>
      </c>
      <c r="J8" s="36">
        <f>'4.1'!J8/'4.2'!J8</f>
        <v>9.1999999999999993</v>
      </c>
      <c r="K8" s="36">
        <f>'4.1'!K8/'4.2'!K8</f>
        <v>4.25</v>
      </c>
      <c r="L8" s="36">
        <f>'4.1'!L8/'4.2'!L8</f>
        <v>12.5</v>
      </c>
      <c r="M8" s="36">
        <f>'4.1'!M8/'4.2'!M8</f>
        <v>10</v>
      </c>
      <c r="N8" s="4">
        <f t="shared" si="0"/>
        <v>10.119742063492064</v>
      </c>
    </row>
    <row r="9" spans="1:14" ht="14">
      <c r="A9" s="1" t="s">
        <v>48</v>
      </c>
      <c r="B9" s="36">
        <f>'4.1'!B9/'4.2'!B9</f>
        <v>6.2636363636363637</v>
      </c>
      <c r="C9" s="36">
        <f>'4.1'!C9/'4.2'!C9</f>
        <v>9.1826086956521742</v>
      </c>
      <c r="D9" s="36">
        <f>'4.1'!D9/'4.2'!D9</f>
        <v>8.5535714285714288</v>
      </c>
      <c r="E9" s="36">
        <f>'4.1'!E9/'4.2'!E9</f>
        <v>11.24390243902439</v>
      </c>
      <c r="F9" s="36">
        <f>'4.1'!F9/'4.2'!F9</f>
        <v>7.8534482758620694</v>
      </c>
      <c r="G9" s="36">
        <f>'4.1'!G9/'4.2'!G9</f>
        <v>3.1428571428571428</v>
      </c>
      <c r="H9" s="36">
        <f>'4.1'!H9/'4.2'!H9</f>
        <v>9.8181818181818183</v>
      </c>
      <c r="I9" s="36">
        <f>'4.1'!I9/'4.2'!I9</f>
        <v>5.1913043478260867</v>
      </c>
      <c r="J9" s="36">
        <f>'4.1'!J9/'4.2'!J9</f>
        <v>5.2956521739130435</v>
      </c>
      <c r="K9" s="36">
        <f>'4.1'!K9/'4.2'!K9</f>
        <v>15.537037037037036</v>
      </c>
      <c r="L9" s="36">
        <f>'4.1'!L9/'4.2'!L9</f>
        <v>8.440944881889763</v>
      </c>
      <c r="M9" s="36">
        <f>'4.1'!M9/'4.2'!M9</f>
        <v>7.954954954954955</v>
      </c>
      <c r="N9" s="4">
        <f t="shared" si="0"/>
        <v>8.2065082966171889</v>
      </c>
    </row>
    <row r="10" spans="1:14" ht="14">
      <c r="A10" s="1" t="s">
        <v>49</v>
      </c>
      <c r="B10" s="36">
        <f>'4.1'!B10/'4.2'!B10</f>
        <v>18.83447098976109</v>
      </c>
      <c r="C10" s="36">
        <f>'4.1'!C10/'4.2'!C10</f>
        <v>10.461773700305811</v>
      </c>
      <c r="D10" s="36">
        <f>'4.1'!D10/'4.2'!D10</f>
        <v>13.427492447129909</v>
      </c>
      <c r="E10" s="36">
        <f>'4.1'!E10/'4.2'!E10</f>
        <v>17.641025641025642</v>
      </c>
      <c r="F10" s="36">
        <f>'4.1'!F10/'4.2'!F10</f>
        <v>23.509771986970684</v>
      </c>
      <c r="G10" s="36">
        <f>'4.1'!G10/'4.2'!G10</f>
        <v>21.246376811594203</v>
      </c>
      <c r="H10" s="36">
        <f>'4.1'!H10/'4.2'!H10</f>
        <v>22.315705128205128</v>
      </c>
      <c r="I10" s="36">
        <f>'4.1'!I10/'4.2'!I10</f>
        <v>19.787301587301588</v>
      </c>
      <c r="J10" s="36">
        <f>'4.1'!J10/'4.2'!J10</f>
        <v>20.542056074766354</v>
      </c>
      <c r="K10" s="36">
        <f>'4.1'!K10/'4.2'!K10</f>
        <v>24.865761689291102</v>
      </c>
      <c r="L10" s="36">
        <f>'4.1'!L10/'4.2'!L10</f>
        <v>20.599443671766341</v>
      </c>
      <c r="M10" s="36">
        <f>'4.1'!M10/'4.2'!M10</f>
        <v>17.262068965517241</v>
      </c>
      <c r="N10" s="4">
        <f t="shared" si="0"/>
        <v>19.207770724469594</v>
      </c>
    </row>
    <row r="11" spans="1:14" ht="14">
      <c r="A11" s="1" t="s">
        <v>50</v>
      </c>
      <c r="B11" s="36">
        <f>'4.1'!B11/'4.2'!B11</f>
        <v>14.10161662817552</v>
      </c>
      <c r="C11" s="36">
        <f>'4.1'!C11/'4.2'!C11</f>
        <v>11.900647948164147</v>
      </c>
      <c r="D11" s="36">
        <f>'4.1'!D11/'4.2'!D11</f>
        <v>12.701970443349754</v>
      </c>
      <c r="E11" s="36">
        <f>'4.1'!E11/'4.2'!E11</f>
        <v>9.1477832512315267</v>
      </c>
      <c r="F11" s="36">
        <f>'4.1'!F11/'4.2'!F11</f>
        <v>10.939393939393939</v>
      </c>
      <c r="G11" s="36">
        <f>'4.1'!G11/'4.2'!G11</f>
        <v>9.5427728613569318</v>
      </c>
      <c r="H11" s="36">
        <f>'4.1'!H11/'4.2'!H11</f>
        <v>6.4368932038834954</v>
      </c>
      <c r="I11" s="36">
        <f>'4.1'!I11/'4.2'!I11</f>
        <v>6.9857142857142858</v>
      </c>
      <c r="J11" s="36">
        <f>'4.1'!J11/'4.2'!J11</f>
        <v>4.6925207756232687</v>
      </c>
      <c r="K11" s="36">
        <f>'4.1'!K11/'4.2'!K11</f>
        <v>5.4247787610619467</v>
      </c>
      <c r="L11" s="36">
        <f>'4.1'!L11/'4.2'!L11</f>
        <v>11.514367816091953</v>
      </c>
      <c r="M11" s="36">
        <f>'4.1'!M11/'4.2'!M11</f>
        <v>14.026041666666666</v>
      </c>
      <c r="N11" s="4">
        <f t="shared" si="0"/>
        <v>9.7845417983927856</v>
      </c>
    </row>
    <row r="12" spans="1:14" ht="14">
      <c r="A12" s="1" t="s">
        <v>51</v>
      </c>
      <c r="B12" s="36">
        <f>'4.1'!B12/'4.2'!B12</f>
        <v>2.8928571428571428</v>
      </c>
      <c r="C12" s="36">
        <v>0</v>
      </c>
      <c r="D12" s="36">
        <f>'4.1'!D12/'4.2'!D12</f>
        <v>1.4181818181818182</v>
      </c>
      <c r="E12" s="36">
        <v>0</v>
      </c>
      <c r="F12" s="36">
        <f>'4.1'!F12/'4.2'!F12</f>
        <v>3.2391304347826089</v>
      </c>
      <c r="G12" s="36">
        <f>'4.1'!G12/'4.2'!G12</f>
        <v>3</v>
      </c>
      <c r="H12" s="36">
        <f>'4.1'!H12/'4.2'!H12</f>
        <v>3</v>
      </c>
      <c r="I12" s="36">
        <f>'4.1'!I12/'4.2'!I12</f>
        <v>8.3692307692307697</v>
      </c>
      <c r="J12" s="36">
        <f>'4.1'!J12/'4.2'!J12</f>
        <v>5.6136363636363633</v>
      </c>
      <c r="K12" s="36">
        <f>'4.1'!K12/'4.2'!K12</f>
        <v>3.967741935483871</v>
      </c>
      <c r="L12" s="36">
        <f>'4.1'!L12/'4.2'!L12</f>
        <v>2.3396226415094339</v>
      </c>
      <c r="M12" s="36">
        <v>0</v>
      </c>
      <c r="N12" s="4">
        <f t="shared" si="0"/>
        <v>2.8200334254735004</v>
      </c>
    </row>
    <row r="13" spans="1:14" ht="14">
      <c r="A13" s="1" t="s">
        <v>52</v>
      </c>
      <c r="B13" s="36">
        <f>'4.1'!B13/'4.2'!B13</f>
        <v>4.4425287356321839</v>
      </c>
      <c r="C13" s="36">
        <f>'4.1'!C13/'4.2'!C13</f>
        <v>4.2993197278911568</v>
      </c>
      <c r="D13" s="36">
        <f>'4.1'!D13/'4.2'!D13</f>
        <v>7.5287356321839081</v>
      </c>
      <c r="E13" s="36">
        <f>'4.1'!E13/'4.2'!E13</f>
        <v>6.3181818181818183</v>
      </c>
      <c r="F13" s="36">
        <f>'4.1'!F13/'4.2'!F13</f>
        <v>7.5975609756097562</v>
      </c>
      <c r="G13" s="36">
        <f>'4.1'!G13/'4.2'!G13</f>
        <v>7.3535353535353538</v>
      </c>
      <c r="H13" s="36">
        <f>'4.1'!H13/'4.2'!H13</f>
        <v>6.9777777777777779</v>
      </c>
      <c r="I13" s="36">
        <f>'4.1'!I13/'4.2'!I13</f>
        <v>7.6379310344827589</v>
      </c>
      <c r="J13" s="36">
        <f>'4.1'!J13/'4.2'!J13</f>
        <v>7.1325301204819276</v>
      </c>
      <c r="K13" s="36">
        <f>'4.1'!K13/'4.2'!K13</f>
        <v>5.828125</v>
      </c>
      <c r="L13" s="36">
        <f>'4.1'!L13/'4.2'!L13</f>
        <v>4.7551020408163263</v>
      </c>
      <c r="M13" s="36">
        <f>'4.1'!M13/'4.2'!M13</f>
        <v>5.0421686746987948</v>
      </c>
      <c r="N13" s="4">
        <f t="shared" si="0"/>
        <v>6.2427914076076476</v>
      </c>
    </row>
    <row r="14" spans="1:14" ht="14">
      <c r="A14" s="1" t="s">
        <v>53</v>
      </c>
      <c r="B14" s="36">
        <f>'4.1'!B14/'4.2'!B14</f>
        <v>8.2471910112359552</v>
      </c>
      <c r="C14" s="36">
        <f>'4.1'!C14/'4.2'!C14</f>
        <v>13.530612244897959</v>
      </c>
      <c r="D14" s="36">
        <f>'4.1'!D14/'4.2'!D14</f>
        <v>19.903846153846153</v>
      </c>
      <c r="E14" s="36">
        <f>'4.1'!E14/'4.2'!E14</f>
        <v>9.5806451612903221</v>
      </c>
      <c r="F14" s="36">
        <f>'4.1'!F14/'4.2'!F14</f>
        <v>11.609090909090909</v>
      </c>
      <c r="G14" s="36">
        <f>'4.1'!G14/'4.2'!G14</f>
        <v>11.087378640776699</v>
      </c>
      <c r="H14" s="36">
        <f>'4.1'!H14/'4.2'!H14</f>
        <v>19.613207547169811</v>
      </c>
      <c r="I14" s="36">
        <f>'4.1'!I14/'4.2'!I14</f>
        <v>12.841584158415841</v>
      </c>
      <c r="J14" s="36">
        <f>'4.1'!J14/'4.2'!J14</f>
        <v>7.2323232323232327</v>
      </c>
      <c r="K14" s="36">
        <f>'4.1'!K14/'4.2'!K14</f>
        <v>8.8333333333333339</v>
      </c>
      <c r="L14" s="36">
        <f>'4.1'!L14/'4.2'!L14</f>
        <v>6.2474226804123711</v>
      </c>
      <c r="M14" s="36">
        <f>'4.1'!M14/'4.2'!M14</f>
        <v>6.8023255813953485</v>
      </c>
      <c r="N14" s="4">
        <f t="shared" si="0"/>
        <v>11.294080054515661</v>
      </c>
    </row>
    <row r="15" spans="1:14" ht="14">
      <c r="A15" s="1" t="s">
        <v>54</v>
      </c>
      <c r="B15" s="36">
        <f>'4.1'!B15/'4.2'!B15</f>
        <v>12.159183673469387</v>
      </c>
      <c r="C15" s="36">
        <f>'4.1'!C15/'4.2'!C15</f>
        <v>10.325301204819278</v>
      </c>
      <c r="D15" s="36">
        <f>'4.1'!D15/'4.2'!D15</f>
        <v>9.5921052631578956</v>
      </c>
      <c r="E15" s="36">
        <f>'4.1'!E15/'4.2'!E15</f>
        <v>7.6145251396648046</v>
      </c>
      <c r="F15" s="36">
        <f>'4.1'!F15/'4.2'!F15</f>
        <v>9.4104046242774562</v>
      </c>
      <c r="G15" s="36">
        <f>'4.1'!G15/'4.2'!G15</f>
        <v>10.689265536723164</v>
      </c>
      <c r="H15" s="36">
        <f>'4.1'!H15/'4.2'!H15</f>
        <v>10.480225988700566</v>
      </c>
      <c r="I15" s="36">
        <f>'4.1'!I15/'4.2'!I15</f>
        <v>6.9090909090909092</v>
      </c>
      <c r="J15" s="36">
        <f>'4.1'!J15/'4.2'!J15</f>
        <v>8.2098765432098766</v>
      </c>
      <c r="K15" s="36">
        <f>'4.1'!K15/'4.2'!K15</f>
        <v>7.5546875</v>
      </c>
      <c r="L15" s="36">
        <f>'4.1'!L15/'4.2'!L15</f>
        <v>9.9808917197452232</v>
      </c>
      <c r="M15" s="36">
        <f>'4.1'!M15/'4.2'!M15</f>
        <v>9.9005524861878449</v>
      </c>
      <c r="N15" s="4">
        <f t="shared" si="0"/>
        <v>9.4021758824205346</v>
      </c>
    </row>
    <row r="16" spans="1:14" ht="14">
      <c r="A16" s="1" t="s">
        <v>55</v>
      </c>
      <c r="B16" s="36">
        <f>'4.1'!B16/'4.2'!B16</f>
        <v>4.2222222222222223</v>
      </c>
      <c r="C16" s="36">
        <f>'4.1'!C16/'4.2'!C16</f>
        <v>5.333333333333333</v>
      </c>
      <c r="D16" s="36">
        <f>'4.1'!D16/'4.2'!D16</f>
        <v>8.0833333333333339</v>
      </c>
      <c r="E16" s="36">
        <f>'4.1'!E16/'4.2'!E16</f>
        <v>2.5454545454545454</v>
      </c>
      <c r="F16" s="36">
        <f>'4.1'!F16/'4.2'!F16</f>
        <v>10.416666666666666</v>
      </c>
      <c r="G16" s="36">
        <f>'4.1'!G16/'4.2'!G16</f>
        <v>4.333333333333333</v>
      </c>
      <c r="H16" s="36">
        <f>'4.1'!H16/'4.2'!H16</f>
        <v>5.6</v>
      </c>
      <c r="I16" s="36">
        <f>'4.1'!I16/'4.2'!I16</f>
        <v>6</v>
      </c>
      <c r="J16" s="36">
        <f>'4.1'!J16/'4.2'!J16</f>
        <v>4.4545454545454541</v>
      </c>
      <c r="K16" s="36">
        <f>'4.1'!K16/'4.2'!K16</f>
        <v>5.6</v>
      </c>
      <c r="L16" s="36">
        <f>'4.1'!L16/'4.2'!L16</f>
        <v>7.1111111111111107</v>
      </c>
      <c r="M16" s="36">
        <f>'4.1'!M16/'4.2'!M16</f>
        <v>7.2</v>
      </c>
      <c r="N16" s="4">
        <f t="shared" si="0"/>
        <v>5.9083333333333341</v>
      </c>
    </row>
    <row r="17" spans="1:14" ht="14">
      <c r="A17" s="1" t="s">
        <v>56</v>
      </c>
      <c r="B17" s="36">
        <f>'4.1'!B17/'4.2'!B17</f>
        <v>3.2142857142857144</v>
      </c>
      <c r="C17" s="36">
        <f>'4.1'!C17/'4.2'!C17</f>
        <v>4.04</v>
      </c>
      <c r="D17" s="36">
        <f>'4.1'!D17/'4.2'!D17</f>
        <v>4.2307692307692308</v>
      </c>
      <c r="E17" s="36">
        <f>'4.1'!E17/'4.2'!E17</f>
        <v>3.5454545454545454</v>
      </c>
      <c r="F17" s="36">
        <f>'4.1'!F17/'4.2'!F17</f>
        <v>4.7</v>
      </c>
      <c r="G17" s="36">
        <f>'4.1'!G17/'4.2'!G17</f>
        <v>4.4285714285714288</v>
      </c>
      <c r="H17" s="36">
        <f>'4.1'!H17/'4.2'!H17</f>
        <v>5.9411764705882355</v>
      </c>
      <c r="I17" s="36">
        <f>'4.1'!I17/'4.2'!I17</f>
        <v>4.5862068965517242</v>
      </c>
      <c r="J17" s="36">
        <f>'4.1'!J17/'4.2'!J17</f>
        <v>6.838709677419355</v>
      </c>
      <c r="K17" s="36">
        <f>'4.1'!K17/'4.2'!K17</f>
        <v>7.4</v>
      </c>
      <c r="L17" s="36">
        <f>'4.1'!L17/'4.2'!L17</f>
        <v>7</v>
      </c>
      <c r="M17" s="36">
        <f>'4.1'!M17/'4.2'!M17</f>
        <v>4.75</v>
      </c>
      <c r="N17" s="4">
        <f t="shared" si="0"/>
        <v>5.0562644969700195</v>
      </c>
    </row>
    <row r="18" spans="1:14" ht="14">
      <c r="A18" s="1" t="s">
        <v>86</v>
      </c>
      <c r="B18" s="36">
        <f>'4.1'!B18/'4.2'!B18</f>
        <v>13.2</v>
      </c>
      <c r="C18" s="36">
        <f>'4.1'!C18/'4.2'!C18</f>
        <v>14.960629921259843</v>
      </c>
      <c r="D18" s="36">
        <f>'4.1'!D18/'4.2'!D18</f>
        <v>16.158730158730158</v>
      </c>
      <c r="E18" s="36">
        <f>'4.1'!E18/'4.2'!E18</f>
        <v>9.5500000000000007</v>
      </c>
      <c r="F18" s="36">
        <f>'4.1'!F18/'4.2'!F18</f>
        <v>16.414141414141415</v>
      </c>
      <c r="G18" s="36">
        <f>'4.1'!G18/'4.2'!G18</f>
        <v>11.333333333333334</v>
      </c>
      <c r="H18" s="36">
        <f>'4.1'!H18/'4.2'!H18</f>
        <v>17.623762376237625</v>
      </c>
      <c r="I18" s="36">
        <f>'4.1'!I18/'4.2'!I18</f>
        <v>13.435643564356436</v>
      </c>
      <c r="J18" s="36">
        <f>'4.1'!J18/'4.2'!J18</f>
        <v>15.75</v>
      </c>
      <c r="K18" s="36">
        <f>'4.1'!K18/'4.2'!K18</f>
        <v>16.443298969072163</v>
      </c>
      <c r="L18" s="36">
        <f>'4.1'!L18/'4.2'!L18</f>
        <v>15.619047619047619</v>
      </c>
      <c r="M18" s="36">
        <f>'4.1'!M18/'4.2'!M18</f>
        <v>11.5</v>
      </c>
      <c r="N18" s="4">
        <f t="shared" si="0"/>
        <v>14.332382279681548</v>
      </c>
    </row>
    <row r="19" spans="1:14" ht="14">
      <c r="A19" s="1" t="s">
        <v>57</v>
      </c>
      <c r="B19" s="36">
        <f>'4.1'!B19/'4.2'!B19</f>
        <v>15.57081081081081</v>
      </c>
      <c r="C19" s="36">
        <f>'4.1'!C19/'4.2'!C19</f>
        <v>18.038341968911919</v>
      </c>
      <c r="D19" s="36">
        <f>'4.1'!D19/'4.2'!D19</f>
        <v>21.114669421487605</v>
      </c>
      <c r="E19" s="36">
        <f>'4.1'!E19/'4.2'!E19</f>
        <v>9.8403648802736594</v>
      </c>
      <c r="F19" s="36">
        <f>'4.1'!F19/'4.2'!F19</f>
        <v>13.518709677419356</v>
      </c>
      <c r="G19" s="36">
        <f>'4.1'!G19/'4.2'!G19</f>
        <v>15.030872483221476</v>
      </c>
      <c r="H19" s="36">
        <f>'4.1'!H19/'4.2'!H19</f>
        <v>14.667989417989418</v>
      </c>
      <c r="I19" s="36">
        <f>'4.1'!I19/'4.2'!I19</f>
        <v>13.136887608069165</v>
      </c>
      <c r="J19" s="36">
        <f>'4.1'!J19/'4.2'!J19</f>
        <v>16.039381153305204</v>
      </c>
      <c r="K19" s="36">
        <f>'4.1'!K19/'4.2'!K19</f>
        <v>16.626591230551625</v>
      </c>
      <c r="L19" s="36">
        <f>'4.1'!L19/'4.2'!L19</f>
        <v>16.302666666666667</v>
      </c>
      <c r="M19" s="36">
        <f>'4.1'!M19/'4.2'!M19</f>
        <v>17.845297029702969</v>
      </c>
      <c r="N19" s="4">
        <f t="shared" si="0"/>
        <v>15.644381862367487</v>
      </c>
    </row>
    <row r="20" spans="1:14" ht="14">
      <c r="A20" s="1" t="s">
        <v>58</v>
      </c>
      <c r="B20" s="36">
        <f>'4.1'!B20/'4.2'!B20</f>
        <v>18.176659528907923</v>
      </c>
      <c r="C20" s="36">
        <f>'4.1'!C20/'4.2'!C20</f>
        <v>16.46039603960396</v>
      </c>
      <c r="D20" s="36">
        <f>'4.1'!D20/'4.2'!D20</f>
        <v>15.591442953020135</v>
      </c>
      <c r="E20" s="36">
        <f>'4.1'!E20/'4.2'!E20</f>
        <v>13.506091846298032</v>
      </c>
      <c r="F20" s="36">
        <f>'4.1'!F20/'4.2'!F20</f>
        <v>19.25380228136882</v>
      </c>
      <c r="G20" s="36">
        <f>'4.1'!G20/'4.2'!G20</f>
        <v>16.696360153256705</v>
      </c>
      <c r="H20" s="36">
        <f>'4.1'!H20/'4.2'!H20</f>
        <v>22.626310772163965</v>
      </c>
      <c r="I20" s="36">
        <f>'4.1'!I20/'4.2'!I20</f>
        <v>17.235621521335808</v>
      </c>
      <c r="J20" s="36">
        <f>'4.1'!J20/'4.2'!J20</f>
        <v>18.555045871559631</v>
      </c>
      <c r="K20" s="36">
        <f>'4.1'!K20/'4.2'!K20</f>
        <v>18.034914950760967</v>
      </c>
      <c r="L20" s="36">
        <f>'4.1'!L20/'4.2'!L20</f>
        <v>14.874894336432797</v>
      </c>
      <c r="M20" s="36">
        <f>'4.1'!M20/'4.2'!M20</f>
        <v>15.700715015321757</v>
      </c>
      <c r="N20" s="4">
        <f t="shared" si="0"/>
        <v>17.226021272502539</v>
      </c>
    </row>
    <row r="21" spans="1:14" ht="14">
      <c r="A21" s="1" t="s">
        <v>59</v>
      </c>
      <c r="B21" s="36">
        <f>'4.1'!B21/'4.2'!B21</f>
        <v>15.138888888888889</v>
      </c>
      <c r="C21" s="36">
        <f>'4.1'!C21/'4.2'!C21</f>
        <v>11.302521008403362</v>
      </c>
      <c r="D21" s="36">
        <f>'4.1'!D21/'4.2'!D21</f>
        <v>16.635869565217391</v>
      </c>
      <c r="E21" s="36">
        <f>'4.1'!E21/'4.2'!E21</f>
        <v>7.1459459459459458</v>
      </c>
      <c r="F21" s="36">
        <f>'4.1'!F21/'4.2'!F21</f>
        <v>16.18888888888889</v>
      </c>
      <c r="G21" s="36">
        <f>'4.1'!G21/'4.2'!G21</f>
        <v>14.095744680851064</v>
      </c>
      <c r="H21" s="36">
        <f>'4.1'!H21/'4.2'!H21</f>
        <v>14.800925925925926</v>
      </c>
      <c r="I21" s="36">
        <f>'4.1'!I21/'4.2'!I21</f>
        <v>12.680327868852459</v>
      </c>
      <c r="J21" s="36">
        <f>'4.1'!J21/'4.2'!J21</f>
        <v>13.717647058823529</v>
      </c>
      <c r="K21" s="36">
        <f>'4.1'!K21/'4.2'!K21</f>
        <v>13.314176245210728</v>
      </c>
      <c r="L21" s="36">
        <f>'4.1'!L21/'4.2'!L21</f>
        <v>10.780701754385966</v>
      </c>
      <c r="M21" s="36">
        <f>'4.1'!M21/'4.2'!M21</f>
        <v>10.686666666666667</v>
      </c>
      <c r="N21" s="4">
        <f t="shared" si="0"/>
        <v>13.04069204150507</v>
      </c>
    </row>
    <row r="22" spans="1:14" ht="14">
      <c r="A22" s="1" t="s">
        <v>60</v>
      </c>
      <c r="B22" s="36">
        <f>'4.1'!B22/'4.2'!B22</f>
        <v>16.088777219430487</v>
      </c>
      <c r="C22" s="36">
        <f>'4.1'!C22/'4.2'!C22</f>
        <v>16.371621621621621</v>
      </c>
      <c r="D22" s="36">
        <f>'4.1'!D22/'4.2'!D22</f>
        <v>14.970740103270224</v>
      </c>
      <c r="E22" s="36">
        <f>'4.1'!E22/'4.2'!E22</f>
        <v>11.477443609022556</v>
      </c>
      <c r="F22" s="36">
        <f>'4.1'!F22/'4.2'!F22</f>
        <v>8.8964143426294822</v>
      </c>
      <c r="G22" s="36">
        <f>'4.1'!G22/'4.2'!G22</f>
        <v>19.770491803278688</v>
      </c>
      <c r="H22" s="36">
        <f>'4.1'!H22/'4.2'!H22</f>
        <v>20.702169625246547</v>
      </c>
      <c r="I22" s="36">
        <f>'4.1'!I22/'4.2'!I22</f>
        <v>5.458333333333333</v>
      </c>
      <c r="J22" s="36">
        <f>'4.1'!J22/'4.2'!J22</f>
        <v>12.739622641509435</v>
      </c>
      <c r="K22" s="36">
        <f>'4.1'!K22/'4.2'!K22</f>
        <v>21.708955223880597</v>
      </c>
      <c r="L22" s="36">
        <f>'4.1'!L22/'4.2'!L22</f>
        <v>12.8984375</v>
      </c>
      <c r="M22" s="36">
        <f>'4.1'!M22/'4.2'!M22</f>
        <v>2.9407216494845363</v>
      </c>
      <c r="N22" s="4">
        <f t="shared" si="0"/>
        <v>13.668644056058959</v>
      </c>
    </row>
    <row r="23" spans="1:14" ht="14">
      <c r="A23" s="1" t="s">
        <v>61</v>
      </c>
      <c r="B23" s="36">
        <f>'4.1'!B23/'4.2'!B23</f>
        <v>6.7692307692307692</v>
      </c>
      <c r="C23" s="36">
        <f>'4.1'!C23/'4.2'!C23</f>
        <v>7.8409090909090908</v>
      </c>
      <c r="D23" s="36">
        <f>'4.1'!D23/'4.2'!D23</f>
        <v>13.030172413793103</v>
      </c>
      <c r="E23" s="36">
        <f>'4.1'!E23/'4.2'!E23</f>
        <v>6.797752808988764</v>
      </c>
      <c r="F23" s="36">
        <f>'4.1'!F23/'4.2'!F23</f>
        <v>11.348958333333334</v>
      </c>
      <c r="G23" s="36">
        <f>'4.1'!G23/'4.2'!G23</f>
        <v>2.8571428571428572</v>
      </c>
      <c r="H23" s="36">
        <f>'4.1'!H23/'4.2'!H23</f>
        <v>11.589743589743589</v>
      </c>
      <c r="I23" s="36">
        <f>'4.1'!I23/'4.2'!I23</f>
        <v>3.7142857142857144</v>
      </c>
      <c r="J23" s="36">
        <f>'4.1'!J23/'4.2'!J23</f>
        <v>6.3223140495867769</v>
      </c>
      <c r="K23" s="36">
        <f>'4.1'!K23/'4.2'!K23</f>
        <v>6.0219780219780219</v>
      </c>
      <c r="L23" s="36">
        <f>'4.1'!L23/'4.2'!L23</f>
        <v>7.0865384615384617</v>
      </c>
      <c r="M23" s="36">
        <f>'4.1'!M23/'4.2'!M23</f>
        <v>9.4838709677419359</v>
      </c>
      <c r="N23" s="4">
        <f t="shared" si="0"/>
        <v>7.7385747565227021</v>
      </c>
    </row>
    <row r="24" spans="1:14" ht="14">
      <c r="A24" s="1" t="s">
        <v>62</v>
      </c>
      <c r="B24" s="36">
        <f>'4.1'!B24/'4.2'!B24</f>
        <v>14.203125</v>
      </c>
      <c r="C24" s="36">
        <f>'4.1'!C24/'4.2'!C24</f>
        <v>13.645357686453577</v>
      </c>
      <c r="D24" s="36">
        <f>'4.1'!D24/'4.2'!D24</f>
        <v>15.993740219092333</v>
      </c>
      <c r="E24" s="36">
        <f>'4.1'!E24/'4.2'!E24</f>
        <v>10.086142322097379</v>
      </c>
      <c r="F24" s="36">
        <f>'4.1'!F24/'4.2'!F24</f>
        <v>18.927667269439421</v>
      </c>
      <c r="G24" s="36">
        <f>'4.1'!G24/'4.2'!G24</f>
        <v>19.953237410071942</v>
      </c>
      <c r="H24" s="36">
        <f>'4.1'!H24/'4.2'!H24</f>
        <v>21.979899497487438</v>
      </c>
      <c r="I24" s="36">
        <f>'4.1'!I24/'4.2'!I24</f>
        <v>16.186851211072664</v>
      </c>
      <c r="J24" s="36">
        <f>'4.1'!J24/'4.2'!J24</f>
        <v>18.172675521821631</v>
      </c>
      <c r="K24" s="36">
        <f>'4.1'!K24/'4.2'!K24</f>
        <v>21.001893939393938</v>
      </c>
      <c r="L24" s="36">
        <f>'4.1'!L24/'4.2'!L24</f>
        <v>17.524654832347139</v>
      </c>
      <c r="M24" s="36">
        <f>'4.1'!M24/'4.2'!M24</f>
        <v>20.148698884758364</v>
      </c>
      <c r="N24" s="4">
        <f t="shared" si="0"/>
        <v>17.318661982836321</v>
      </c>
    </row>
    <row r="25" spans="1:14" ht="14">
      <c r="A25" s="1" t="s">
        <v>63</v>
      </c>
      <c r="B25" s="36">
        <f>'4.1'!B25/'4.2'!B25</f>
        <v>20.911209766925637</v>
      </c>
      <c r="C25" s="36">
        <f>'4.1'!C25/'4.2'!C25</f>
        <v>18.440136830102624</v>
      </c>
      <c r="D25" s="36">
        <f>'4.1'!D25/'4.2'!D25</f>
        <v>21.072345390898484</v>
      </c>
      <c r="E25" s="36">
        <f>'4.1'!E25/'4.2'!E25</f>
        <v>11.464391691394658</v>
      </c>
      <c r="F25" s="36">
        <f>'4.1'!F25/'4.2'!F25</f>
        <v>17.513432835820897</v>
      </c>
      <c r="G25" s="36">
        <f>'4.1'!G25/'4.2'!G25</f>
        <v>18.128367670364501</v>
      </c>
      <c r="H25" s="36">
        <f>'4.1'!H25/'4.2'!H25</f>
        <v>19.076923076923077</v>
      </c>
      <c r="I25" s="36">
        <f>'4.1'!I25/'4.2'!I25</f>
        <v>10.167192429022082</v>
      </c>
      <c r="J25" s="36">
        <f>'4.1'!J25/'4.2'!J25</f>
        <v>5.8846737481031868</v>
      </c>
      <c r="K25" s="36">
        <f>'4.1'!K25/'4.2'!K25</f>
        <v>16.621676891615543</v>
      </c>
      <c r="L25" s="36">
        <f>'4.1'!L25/'4.2'!L25</f>
        <v>19.017421602787458</v>
      </c>
      <c r="M25" s="36">
        <f>'4.1'!M25/'4.2'!M25</f>
        <v>19.545778834720572</v>
      </c>
      <c r="N25" s="4">
        <f t="shared" si="0"/>
        <v>16.486962564056562</v>
      </c>
    </row>
    <row r="26" spans="1:14" ht="14">
      <c r="A26" s="1" t="s">
        <v>64</v>
      </c>
      <c r="B26" s="36">
        <f>'4.1'!B26/'4.2'!B26</f>
        <v>11.435897435897436</v>
      </c>
      <c r="C26" s="36">
        <f>'4.1'!C26/'4.2'!C26</f>
        <v>9.8048780487804876</v>
      </c>
      <c r="D26" s="36">
        <f>'4.1'!D26/'4.2'!D26</f>
        <v>4.8974358974358978</v>
      </c>
      <c r="E26" s="36">
        <f>'4.1'!E26/'4.2'!E26</f>
        <v>2.1142857142857143</v>
      </c>
      <c r="F26" s="36">
        <v>0</v>
      </c>
      <c r="G26" s="36">
        <f>'4.1'!G26/'4.2'!G26</f>
        <v>1.4482758620689655</v>
      </c>
      <c r="H26" s="36">
        <f>'4.1'!H26/'4.2'!H26</f>
        <v>7.243243243243243</v>
      </c>
      <c r="I26" s="36">
        <f>'4.1'!I26/'4.2'!I26</f>
        <v>9.7368421052631575</v>
      </c>
      <c r="J26" s="36">
        <f>'4.1'!J26/'4.2'!J26</f>
        <v>17.358974358974358</v>
      </c>
      <c r="K26" s="36">
        <f>'4.1'!K26/'4.2'!K26</f>
        <v>8.4102564102564106</v>
      </c>
      <c r="L26" s="36">
        <f>'4.1'!L26/'4.2'!L26</f>
        <v>9.4499999999999993</v>
      </c>
      <c r="M26" s="36">
        <f>'4.1'!M26/'4.2'!M26</f>
        <v>7.0232558139534884</v>
      </c>
      <c r="N26" s="4">
        <f t="shared" si="0"/>
        <v>7.4102787408465964</v>
      </c>
    </row>
    <row r="27" spans="1:14" ht="14">
      <c r="A27" s="1" t="s">
        <v>65</v>
      </c>
      <c r="B27" s="36">
        <f>'4.1'!B27/'4.2'!B27</f>
        <v>17.711111111111112</v>
      </c>
      <c r="C27" s="36">
        <f>'4.1'!C27/'4.2'!C27</f>
        <v>17.744186046511629</v>
      </c>
      <c r="D27" s="36">
        <f>'4.1'!D27/'4.2'!D27</f>
        <v>16</v>
      </c>
      <c r="E27" s="36">
        <f>'4.1'!E27/'4.2'!E27</f>
        <v>12.138297872340425</v>
      </c>
      <c r="F27" s="36">
        <f>'4.1'!F27/'4.2'!F27</f>
        <v>18.879310344827587</v>
      </c>
      <c r="G27" s="36">
        <f>'4.1'!G27/'4.2'!G27</f>
        <v>13.140186915887851</v>
      </c>
      <c r="H27" s="36">
        <f>'4.1'!H27/'4.2'!H27</f>
        <v>18.26923076923077</v>
      </c>
      <c r="I27" s="36">
        <f>'4.1'!I27/'4.2'!I27</f>
        <v>13.907407407407407</v>
      </c>
      <c r="J27" s="36">
        <f>'4.1'!J27/'4.2'!J27</f>
        <v>8.8888888888888893</v>
      </c>
      <c r="K27" s="36">
        <f>'4.1'!K27/'4.2'!K27</f>
        <v>11.369047619047619</v>
      </c>
      <c r="L27" s="36">
        <f>'4.1'!L27/'4.2'!L27</f>
        <v>7.9069767441860463</v>
      </c>
      <c r="M27" s="36">
        <f>'4.1'!M27/'4.2'!M27</f>
        <v>8.8111111111111118</v>
      </c>
      <c r="N27" s="4">
        <f t="shared" si="0"/>
        <v>13.730479569212536</v>
      </c>
    </row>
    <row r="28" spans="1:14" ht="14">
      <c r="A28" s="1" t="s">
        <v>66</v>
      </c>
      <c r="B28" s="36">
        <f>'4.1'!B28/'4.2'!B28</f>
        <v>12.186206896551724</v>
      </c>
      <c r="C28" s="36">
        <f>'4.1'!C28/'4.2'!C28</f>
        <v>12.550279329608939</v>
      </c>
      <c r="D28" s="36">
        <f>'4.1'!D28/'4.2'!D28</f>
        <v>11.88695652173913</v>
      </c>
      <c r="E28" s="36">
        <f>'4.1'!E28/'4.2'!E28</f>
        <v>11.179190751445086</v>
      </c>
      <c r="F28" s="36">
        <f>'4.1'!F28/'4.2'!F28</f>
        <v>13.304733727810651</v>
      </c>
      <c r="G28" s="36">
        <f>'4.1'!G28/'4.2'!G28</f>
        <v>11.973913043478261</v>
      </c>
      <c r="H28" s="36">
        <f>'4.1'!H28/'4.2'!H28</f>
        <v>15.345844504021448</v>
      </c>
      <c r="I28" s="36">
        <f>'4.1'!I28/'4.2'!I28</f>
        <v>15.641025641025641</v>
      </c>
      <c r="J28" s="36">
        <f>'4.1'!J28/'4.2'!J28</f>
        <v>15.125</v>
      </c>
      <c r="K28" s="36">
        <f>'4.1'!K28/'4.2'!K28</f>
        <v>13.018518518518519</v>
      </c>
      <c r="L28" s="36">
        <f>'4.1'!L28/'4.2'!L28</f>
        <v>13.811764705882354</v>
      </c>
      <c r="M28" s="36">
        <f>'4.1'!M28/'4.2'!M28</f>
        <v>12.452970297029703</v>
      </c>
      <c r="N28" s="4">
        <f t="shared" si="0"/>
        <v>13.206366994759287</v>
      </c>
    </row>
    <row r="29" spans="1:14" ht="14">
      <c r="A29" s="1" t="s">
        <v>67</v>
      </c>
      <c r="B29" s="36">
        <f>'4.1'!B29/'4.2'!B29</f>
        <v>8.6923076923076916</v>
      </c>
      <c r="C29" s="36">
        <f>'4.1'!C29/'4.2'!C29</f>
        <v>9.2083333333333339</v>
      </c>
      <c r="D29" s="36">
        <f>'4.1'!D29/'4.2'!D29</f>
        <v>9.6363636363636367</v>
      </c>
      <c r="E29" s="36">
        <f>'4.1'!E29/'4.2'!E29</f>
        <v>8.6999999999999993</v>
      </c>
      <c r="F29" s="36">
        <f>'4.1'!F29/'4.2'!F29</f>
        <v>15.461538461538462</v>
      </c>
      <c r="G29" s="36">
        <f>'4.1'!G29/'4.2'!G29</f>
        <v>19.666666666666668</v>
      </c>
      <c r="H29" s="36">
        <f>'4.1'!H29/'4.2'!H29</f>
        <v>14.307692307692308</v>
      </c>
      <c r="I29" s="36">
        <f>'4.1'!I29/'4.2'!I29</f>
        <v>13.066666666666666</v>
      </c>
      <c r="J29" s="36">
        <f>'4.1'!J29/'4.2'!J29</f>
        <v>9.5909090909090917</v>
      </c>
      <c r="K29" s="36">
        <f>'4.1'!K29/'4.2'!K29</f>
        <v>12.666666666666666</v>
      </c>
      <c r="L29" s="36">
        <f>'4.1'!L29/'4.2'!L29</f>
        <v>11.2</v>
      </c>
      <c r="M29" s="36">
        <f>'4.1'!M29/'4.2'!M29</f>
        <v>12.526315789473685</v>
      </c>
      <c r="N29" s="4">
        <f t="shared" si="0"/>
        <v>12.060288359301518</v>
      </c>
    </row>
    <row r="30" spans="1:14" ht="14">
      <c r="A30" s="1" t="s">
        <v>68</v>
      </c>
      <c r="B30" s="36">
        <f>'4.1'!B30/'4.2'!B30</f>
        <v>9.3214285714285712</v>
      </c>
      <c r="C30" s="36">
        <f>'4.1'!C30/'4.2'!C30</f>
        <v>9.6373626373626369</v>
      </c>
      <c r="D30" s="36">
        <f>'4.1'!D30/'4.2'!D30</f>
        <v>8.2473118279569899</v>
      </c>
      <c r="E30" s="36">
        <f>'4.1'!E30/'4.2'!E30</f>
        <v>10.367816091954023</v>
      </c>
      <c r="F30" s="36">
        <f>'4.1'!F30/'4.2'!F30</f>
        <v>10.528735632183908</v>
      </c>
      <c r="G30" s="36">
        <f>'4.1'!G30/'4.2'!G30</f>
        <v>10.116279069767442</v>
      </c>
      <c r="H30" s="36">
        <f>'4.1'!H30/'4.2'!H30</f>
        <v>10.426966292134832</v>
      </c>
      <c r="I30" s="36">
        <f>'4.1'!I30/'4.2'!I30</f>
        <v>12.351648351648352</v>
      </c>
      <c r="J30" s="36">
        <f>'4.1'!J30/'4.2'!J30</f>
        <v>8.8571428571428577</v>
      </c>
      <c r="K30" s="36">
        <f>'4.1'!K30/'4.2'!K30</f>
        <v>10.301204819277109</v>
      </c>
      <c r="L30" s="36">
        <f>'4.1'!L30/'4.2'!L30</f>
        <v>9.2289156626506017</v>
      </c>
      <c r="M30" s="36">
        <f>'4.1'!M30/'4.2'!M30</f>
        <v>8.615384615384615</v>
      </c>
      <c r="N30" s="4">
        <f t="shared" si="0"/>
        <v>9.833349702407661</v>
      </c>
    </row>
    <row r="31" spans="1:14" ht="14">
      <c r="A31" s="1" t="s">
        <v>69</v>
      </c>
      <c r="B31" s="36">
        <f>'4.1'!B31/'4.2'!B31</f>
        <v>8.0337078651685392</v>
      </c>
      <c r="C31" s="36">
        <f>'4.1'!C31/'4.2'!C31</f>
        <v>7.8148148148148149</v>
      </c>
      <c r="D31" s="36">
        <f>'4.1'!D31/'4.2'!D31</f>
        <v>8.6266666666666669</v>
      </c>
      <c r="E31" s="36">
        <f>'4.1'!E31/'4.2'!E31</f>
        <v>8.4637681159420293</v>
      </c>
      <c r="F31" s="36">
        <f>'4.1'!F31/'4.2'!F31</f>
        <v>9.3733333333333331</v>
      </c>
      <c r="G31" s="36">
        <f>'4.1'!G31/'4.2'!G31</f>
        <v>7.904109589041096</v>
      </c>
      <c r="H31" s="36">
        <f>'4.1'!H31/'4.2'!H31</f>
        <v>9.4268292682926838</v>
      </c>
      <c r="I31" s="36">
        <f>'4.1'!I31/'4.2'!I31</f>
        <v>7.333333333333333</v>
      </c>
      <c r="J31" s="36">
        <f>'4.1'!J31/'4.2'!J31</f>
        <v>7.4090909090909092</v>
      </c>
      <c r="K31" s="36">
        <f>'4.1'!K31/'4.2'!K31</f>
        <v>6.6436781609195403</v>
      </c>
      <c r="L31" s="36">
        <f>'4.1'!L31/'4.2'!L31</f>
        <v>5.4880952380952381</v>
      </c>
      <c r="M31" s="36">
        <f>'4.1'!M31/'4.2'!M31</f>
        <v>8.481481481481481</v>
      </c>
      <c r="N31" s="4">
        <f t="shared" si="0"/>
        <v>7.9165757313483054</v>
      </c>
    </row>
    <row r="32" spans="1:14" ht="14">
      <c r="A32" s="1" t="s">
        <v>70</v>
      </c>
      <c r="B32" s="36">
        <f>'4.1'!B32/'4.2'!B32</f>
        <v>10.592417061611375</v>
      </c>
      <c r="C32" s="36">
        <f>'4.1'!C32/'4.2'!C32</f>
        <v>11.706161137440759</v>
      </c>
      <c r="D32" s="36">
        <f>'4.1'!D32/'4.2'!D32</f>
        <v>9.7931034482758612</v>
      </c>
      <c r="E32" s="36">
        <f>'4.1'!E32/'4.2'!E32</f>
        <v>7.0724637681159424</v>
      </c>
      <c r="F32" s="36">
        <f>'4.1'!F32/'4.2'!F32</f>
        <v>9.4105263157894736</v>
      </c>
      <c r="G32" s="36">
        <f>'4.1'!G32/'4.2'!G32</f>
        <v>10.164444444444445</v>
      </c>
      <c r="H32" s="36">
        <f>'4.1'!H32/'4.2'!H32</f>
        <v>7.5914634146341466</v>
      </c>
      <c r="I32" s="36">
        <f>'4.1'!I32/'4.2'!I32</f>
        <v>10.983471074380166</v>
      </c>
      <c r="J32" s="36">
        <f>'4.1'!J32/'4.2'!J32</f>
        <v>7.7911392405063289</v>
      </c>
      <c r="K32" s="36">
        <f>'4.1'!K32/'4.2'!K32</f>
        <v>10.625</v>
      </c>
      <c r="L32" s="36">
        <f>'4.1'!L32/'4.2'!L32</f>
        <v>8.8325358851674647</v>
      </c>
      <c r="M32" s="36">
        <f>'4.1'!M32/'4.2'!M32</f>
        <v>11.04739336492891</v>
      </c>
      <c r="N32" s="4">
        <f t="shared" si="0"/>
        <v>9.6341765962745729</v>
      </c>
    </row>
    <row r="34" spans="1:14" ht="24.75" customHeight="1">
      <c r="A34" s="31" t="s">
        <v>100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</row>
  </sheetData>
  <mergeCells count="1">
    <mergeCell ref="A34:N34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R38"/>
  <sheetViews>
    <sheetView workbookViewId="0">
      <selection sqref="A1:XFD1048576"/>
    </sheetView>
  </sheetViews>
  <sheetFormatPr baseColWidth="10" defaultColWidth="11.5" defaultRowHeight="13"/>
  <cols>
    <col min="1" max="1" width="17.5" style="2" customWidth="1"/>
    <col min="2" max="2" width="13.83203125" style="19" bestFit="1" customWidth="1"/>
    <col min="3" max="3" width="11.5" style="19" bestFit="1" customWidth="1"/>
    <col min="4" max="4" width="8.6640625" style="19" bestFit="1" customWidth="1"/>
    <col min="5" max="5" width="13.1640625" style="19" bestFit="1" customWidth="1"/>
    <col min="6" max="6" width="14.5" style="19" bestFit="1" customWidth="1"/>
    <col min="7" max="7" width="11" style="19" bestFit="1" customWidth="1"/>
    <col min="8" max="8" width="20.33203125" style="19" bestFit="1" customWidth="1"/>
    <col min="9" max="9" width="11.5" style="19" customWidth="1"/>
    <col min="10" max="10" width="12.5" style="19" customWidth="1"/>
    <col min="11" max="11" width="11.33203125" style="19" bestFit="1" customWidth="1"/>
    <col min="12" max="12" width="11.83203125" style="19" bestFit="1" customWidth="1"/>
    <col min="13" max="13" width="8.6640625" style="19" bestFit="1" customWidth="1"/>
    <col min="14" max="14" width="10.5" style="19" bestFit="1" customWidth="1"/>
    <col min="15" max="15" width="3.5" style="20" customWidth="1"/>
    <col min="16" max="16" width="8.33203125" style="21" bestFit="1" customWidth="1"/>
    <col min="17" max="16384" width="11.5" style="2"/>
  </cols>
  <sheetData>
    <row r="2" spans="1:18">
      <c r="A2" s="18" t="s">
        <v>82</v>
      </c>
    </row>
    <row r="3" spans="1:18">
      <c r="A3" s="18" t="s">
        <v>104</v>
      </c>
    </row>
    <row r="4" spans="1:18" ht="13.5" customHeight="1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2"/>
      <c r="O4" s="13"/>
    </row>
    <row r="5" spans="1:18" s="5" customFormat="1" ht="28">
      <c r="A5" s="24" t="s">
        <v>13</v>
      </c>
      <c r="B5" s="24" t="s">
        <v>15</v>
      </c>
      <c r="C5" s="24" t="s">
        <v>89</v>
      </c>
      <c r="D5" s="24" t="s">
        <v>16</v>
      </c>
      <c r="E5" s="24" t="s">
        <v>92</v>
      </c>
      <c r="F5" s="24" t="s">
        <v>93</v>
      </c>
      <c r="G5" s="24" t="s">
        <v>17</v>
      </c>
      <c r="H5" s="24" t="s">
        <v>90</v>
      </c>
      <c r="I5" s="24" t="s">
        <v>78</v>
      </c>
      <c r="J5" s="24" t="s">
        <v>18</v>
      </c>
      <c r="K5" s="24" t="s">
        <v>91</v>
      </c>
      <c r="L5" s="24" t="s">
        <v>106</v>
      </c>
      <c r="M5" s="24" t="s">
        <v>79</v>
      </c>
      <c r="N5" s="25" t="s">
        <v>19</v>
      </c>
      <c r="O5" s="7"/>
      <c r="P5" s="8"/>
    </row>
    <row r="6" spans="1:18" s="5" customFormat="1" ht="15" customHeight="1">
      <c r="A6" s="1" t="s">
        <v>46</v>
      </c>
      <c r="B6" s="26">
        <v>5608</v>
      </c>
      <c r="C6" s="26">
        <v>49134</v>
      </c>
      <c r="D6" s="26">
        <v>9204</v>
      </c>
      <c r="E6" s="26">
        <v>4156</v>
      </c>
      <c r="F6" s="26">
        <v>13159</v>
      </c>
      <c r="G6" s="26">
        <v>653</v>
      </c>
      <c r="H6" s="26">
        <v>2955</v>
      </c>
      <c r="I6" s="26">
        <v>4</v>
      </c>
      <c r="J6" s="26">
        <v>36</v>
      </c>
      <c r="K6" s="26">
        <v>1026</v>
      </c>
      <c r="L6" s="26"/>
      <c r="M6" s="6">
        <v>20210</v>
      </c>
      <c r="N6" s="27">
        <f t="shared" ref="N6:N32" si="0">SUM(B6:M6)</f>
        <v>106145</v>
      </c>
      <c r="O6" s="28"/>
      <c r="P6" s="8">
        <f>N6/$N$33</f>
        <v>8.1146765214492891E-2</v>
      </c>
    </row>
    <row r="7" spans="1:18" s="5" customFormat="1" ht="15" customHeight="1">
      <c r="A7" s="1" t="s">
        <v>71</v>
      </c>
      <c r="B7" s="26">
        <v>15050</v>
      </c>
      <c r="C7" s="26">
        <v>251</v>
      </c>
      <c r="D7" s="26">
        <v>7367</v>
      </c>
      <c r="E7" s="26">
        <v>322</v>
      </c>
      <c r="F7" s="26">
        <v>2611</v>
      </c>
      <c r="G7" s="26">
        <v>2231</v>
      </c>
      <c r="H7" s="26">
        <v>1060</v>
      </c>
      <c r="I7" s="26"/>
      <c r="J7" s="26"/>
      <c r="K7" s="26">
        <v>2</v>
      </c>
      <c r="L7" s="26">
        <v>1</v>
      </c>
      <c r="M7" s="6">
        <v>11681</v>
      </c>
      <c r="N7" s="27">
        <f t="shared" si="0"/>
        <v>40576</v>
      </c>
      <c r="O7" s="28"/>
      <c r="P7" s="8">
        <f t="shared" ref="P7:P33" si="1">N7/$N$33</f>
        <v>3.1019936363872659E-2</v>
      </c>
      <c r="Q7" s="2"/>
      <c r="R7" s="2"/>
    </row>
    <row r="8" spans="1:18" s="5" customFormat="1" ht="15" customHeight="1">
      <c r="A8" s="1" t="s">
        <v>47</v>
      </c>
      <c r="B8" s="26"/>
      <c r="C8" s="26"/>
      <c r="D8" s="26"/>
      <c r="E8" s="26">
        <v>0</v>
      </c>
      <c r="F8" s="26">
        <v>0</v>
      </c>
      <c r="G8" s="26"/>
      <c r="H8" s="26"/>
      <c r="I8" s="26"/>
      <c r="J8" s="26"/>
      <c r="K8" s="26"/>
      <c r="L8" s="26"/>
      <c r="M8" s="6">
        <v>702</v>
      </c>
      <c r="N8" s="27">
        <f t="shared" si="0"/>
        <v>702</v>
      </c>
      <c r="O8" s="28"/>
      <c r="P8" s="8">
        <f t="shared" si="1"/>
        <v>5.3667180913442945E-4</v>
      </c>
    </row>
    <row r="9" spans="1:18" s="5" customFormat="1" ht="15" customHeight="1">
      <c r="A9" s="1" t="s">
        <v>48</v>
      </c>
      <c r="B9" s="26">
        <v>893</v>
      </c>
      <c r="C9" s="26">
        <v>4</v>
      </c>
      <c r="D9" s="26"/>
      <c r="E9" s="26">
        <v>316</v>
      </c>
      <c r="F9" s="26">
        <v>0</v>
      </c>
      <c r="G9" s="26"/>
      <c r="H9" s="26"/>
      <c r="I9" s="26"/>
      <c r="J9" s="26"/>
      <c r="K9" s="26">
        <v>105</v>
      </c>
      <c r="L9" s="26"/>
      <c r="M9" s="6">
        <v>9575</v>
      </c>
      <c r="N9" s="27">
        <f t="shared" si="0"/>
        <v>10893</v>
      </c>
      <c r="O9" s="28"/>
      <c r="P9" s="8">
        <f t="shared" si="1"/>
        <v>8.3275869186628763E-3</v>
      </c>
    </row>
    <row r="10" spans="1:18" s="5" customFormat="1" ht="15" customHeight="1">
      <c r="A10" s="1" t="s">
        <v>49</v>
      </c>
      <c r="B10" s="26">
        <v>41772</v>
      </c>
      <c r="C10" s="26">
        <v>58964</v>
      </c>
      <c r="D10" s="26">
        <v>8660</v>
      </c>
      <c r="E10" s="26">
        <v>123</v>
      </c>
      <c r="F10" s="26">
        <v>10416</v>
      </c>
      <c r="G10" s="26">
        <v>6136</v>
      </c>
      <c r="H10" s="26"/>
      <c r="I10" s="26"/>
      <c r="J10" s="26"/>
      <c r="K10" s="26"/>
      <c r="L10" s="26"/>
      <c r="M10" s="6">
        <v>22037</v>
      </c>
      <c r="N10" s="27">
        <f t="shared" si="0"/>
        <v>148108</v>
      </c>
      <c r="O10" s="28"/>
      <c r="P10" s="8">
        <f t="shared" si="1"/>
        <v>0.11322704887077219</v>
      </c>
    </row>
    <row r="11" spans="1:18" s="5" customFormat="1" ht="15" customHeight="1">
      <c r="A11" s="1" t="s">
        <v>50</v>
      </c>
      <c r="B11" s="26">
        <v>16305</v>
      </c>
      <c r="C11" s="26">
        <v>921</v>
      </c>
      <c r="D11" s="26">
        <v>1350</v>
      </c>
      <c r="E11" s="26">
        <v>2595</v>
      </c>
      <c r="F11" s="26">
        <v>4629</v>
      </c>
      <c r="G11" s="26">
        <v>5220</v>
      </c>
      <c r="H11" s="26">
        <v>413</v>
      </c>
      <c r="I11" s="26"/>
      <c r="J11" s="26"/>
      <c r="K11" s="26">
        <v>1</v>
      </c>
      <c r="L11" s="26">
        <v>1</v>
      </c>
      <c r="M11" s="6">
        <v>13979</v>
      </c>
      <c r="N11" s="27">
        <f t="shared" si="0"/>
        <v>45414</v>
      </c>
      <c r="O11" s="28"/>
      <c r="P11" s="8">
        <f t="shared" si="1"/>
        <v>3.4718537806311935E-2</v>
      </c>
    </row>
    <row r="12" spans="1:18" s="5" customFormat="1" ht="15" customHeight="1">
      <c r="A12" s="1" t="s">
        <v>51</v>
      </c>
      <c r="B12" s="26">
        <v>908</v>
      </c>
      <c r="C12" s="26"/>
      <c r="D12" s="26">
        <v>16</v>
      </c>
      <c r="E12" s="26">
        <v>125</v>
      </c>
      <c r="F12" s="26">
        <v>309</v>
      </c>
      <c r="G12" s="26">
        <v>104</v>
      </c>
      <c r="H12" s="26"/>
      <c r="I12" s="26"/>
      <c r="J12" s="26"/>
      <c r="K12" s="26"/>
      <c r="L12" s="26"/>
      <c r="M12" s="6">
        <v>130</v>
      </c>
      <c r="N12" s="27">
        <f t="shared" si="0"/>
        <v>1592</v>
      </c>
      <c r="O12" s="28"/>
      <c r="P12" s="8">
        <f t="shared" si="1"/>
        <v>1.217067692509988E-3</v>
      </c>
    </row>
    <row r="13" spans="1:18" s="5" customFormat="1" ht="15" customHeight="1">
      <c r="A13" s="1" t="s">
        <v>52</v>
      </c>
      <c r="B13" s="26">
        <v>314</v>
      </c>
      <c r="C13" s="26"/>
      <c r="D13" s="26"/>
      <c r="E13" s="26">
        <v>380</v>
      </c>
      <c r="F13" s="26">
        <v>141</v>
      </c>
      <c r="G13" s="26">
        <v>64</v>
      </c>
      <c r="H13" s="26">
        <v>9</v>
      </c>
      <c r="I13" s="26">
        <v>40</v>
      </c>
      <c r="J13" s="26"/>
      <c r="K13" s="26">
        <v>658</v>
      </c>
      <c r="L13" s="26"/>
      <c r="M13" s="6">
        <v>6073</v>
      </c>
      <c r="N13" s="27">
        <f t="shared" si="0"/>
        <v>7679</v>
      </c>
      <c r="O13" s="28"/>
      <c r="P13" s="8">
        <f t="shared" si="1"/>
        <v>5.8705168409448486E-3</v>
      </c>
    </row>
    <row r="14" spans="1:18" s="5" customFormat="1" ht="15" customHeight="1">
      <c r="A14" s="1" t="s">
        <v>53</v>
      </c>
      <c r="B14" s="26">
        <v>1172</v>
      </c>
      <c r="C14" s="26"/>
      <c r="D14" s="26"/>
      <c r="E14" s="26">
        <v>2168</v>
      </c>
      <c r="F14" s="26">
        <v>0</v>
      </c>
      <c r="G14" s="26">
        <v>98</v>
      </c>
      <c r="H14" s="26"/>
      <c r="I14" s="26"/>
      <c r="J14" s="26"/>
      <c r="K14" s="26">
        <v>1390</v>
      </c>
      <c r="L14" s="26"/>
      <c r="M14" s="6">
        <v>8796</v>
      </c>
      <c r="N14" s="27">
        <f t="shared" si="0"/>
        <v>13624</v>
      </c>
      <c r="O14" s="28"/>
      <c r="P14" s="8">
        <f t="shared" si="1"/>
        <v>1.0415408443942259E-2</v>
      </c>
    </row>
    <row r="15" spans="1:18" s="5" customFormat="1" ht="15" customHeight="1">
      <c r="A15" s="1" t="s">
        <v>54</v>
      </c>
      <c r="B15" s="26"/>
      <c r="C15" s="26">
        <v>6309</v>
      </c>
      <c r="D15" s="26">
        <v>314</v>
      </c>
      <c r="E15" s="26">
        <v>1467</v>
      </c>
      <c r="F15" s="26">
        <v>921</v>
      </c>
      <c r="G15" s="26"/>
      <c r="H15" s="26"/>
      <c r="I15" s="26"/>
      <c r="J15" s="26"/>
      <c r="K15" s="26">
        <v>11777</v>
      </c>
      <c r="L15" s="26"/>
      <c r="M15" s="6">
        <v>255</v>
      </c>
      <c r="N15" s="27">
        <f t="shared" si="0"/>
        <v>21043</v>
      </c>
      <c r="O15" s="28"/>
      <c r="P15" s="8">
        <f t="shared" si="1"/>
        <v>1.6087157948170651E-2</v>
      </c>
    </row>
    <row r="16" spans="1:18" s="5" customFormat="1" ht="15" customHeight="1">
      <c r="A16" s="1" t="s">
        <v>55</v>
      </c>
      <c r="B16" s="26">
        <v>377</v>
      </c>
      <c r="C16" s="26"/>
      <c r="D16" s="26"/>
      <c r="E16" s="26">
        <v>193</v>
      </c>
      <c r="F16" s="26">
        <v>0</v>
      </c>
      <c r="G16" s="26"/>
      <c r="H16" s="26"/>
      <c r="I16" s="26"/>
      <c r="J16" s="26"/>
      <c r="K16" s="26">
        <v>190</v>
      </c>
      <c r="L16" s="26"/>
      <c r="M16" s="6">
        <v>1</v>
      </c>
      <c r="N16" s="27">
        <f t="shared" si="0"/>
        <v>761</v>
      </c>
      <c r="O16" s="28"/>
      <c r="P16" s="8">
        <f t="shared" si="1"/>
        <v>5.8177670477393278E-4</v>
      </c>
    </row>
    <row r="17" spans="1:18" ht="15" customHeight="1">
      <c r="A17" s="1" t="s">
        <v>56</v>
      </c>
      <c r="B17" s="26">
        <v>190</v>
      </c>
      <c r="C17" s="26"/>
      <c r="D17" s="26"/>
      <c r="E17" s="26">
        <v>57</v>
      </c>
      <c r="F17" s="26">
        <v>77</v>
      </c>
      <c r="G17" s="26"/>
      <c r="H17" s="26"/>
      <c r="I17" s="26">
        <v>3</v>
      </c>
      <c r="J17" s="26"/>
      <c r="K17" s="26"/>
      <c r="L17" s="26"/>
      <c r="M17" s="6">
        <v>937</v>
      </c>
      <c r="N17" s="27">
        <f t="shared" si="0"/>
        <v>1264</v>
      </c>
      <c r="O17" s="28"/>
      <c r="P17" s="8">
        <f t="shared" si="1"/>
        <v>9.663150523446136E-4</v>
      </c>
      <c r="Q17" s="5"/>
      <c r="R17" s="5"/>
    </row>
    <row r="18" spans="1:18" ht="15" customHeight="1">
      <c r="A18" s="1" t="s">
        <v>86</v>
      </c>
      <c r="B18" s="26">
        <v>8934</v>
      </c>
      <c r="C18" s="26"/>
      <c r="D18" s="26"/>
      <c r="E18" s="26">
        <v>1316</v>
      </c>
      <c r="F18" s="26">
        <v>0</v>
      </c>
      <c r="G18" s="26"/>
      <c r="H18" s="26"/>
      <c r="I18" s="26">
        <v>1</v>
      </c>
      <c r="J18" s="26"/>
      <c r="K18" s="26">
        <v>92</v>
      </c>
      <c r="L18" s="26">
        <v>1</v>
      </c>
      <c r="M18" s="6">
        <v>7380</v>
      </c>
      <c r="N18" s="27">
        <f t="shared" si="0"/>
        <v>17724</v>
      </c>
      <c r="O18" s="28"/>
      <c r="P18" s="8">
        <f t="shared" si="1"/>
        <v>1.354981644600944E-2</v>
      </c>
    </row>
    <row r="19" spans="1:18" ht="15" customHeight="1">
      <c r="A19" s="1" t="s">
        <v>57</v>
      </c>
      <c r="B19" s="26">
        <v>18053</v>
      </c>
      <c r="C19" s="26">
        <v>7625</v>
      </c>
      <c r="D19" s="26">
        <v>15706</v>
      </c>
      <c r="E19" s="26">
        <v>12861</v>
      </c>
      <c r="F19" s="26">
        <v>8298</v>
      </c>
      <c r="G19" s="26">
        <v>2095</v>
      </c>
      <c r="H19" s="26">
        <v>5966</v>
      </c>
      <c r="I19" s="26">
        <v>18453</v>
      </c>
      <c r="J19" s="26">
        <v>3049</v>
      </c>
      <c r="K19" s="26"/>
      <c r="L19" s="26">
        <v>9151</v>
      </c>
      <c r="M19" s="6">
        <v>51308</v>
      </c>
      <c r="N19" s="27">
        <f t="shared" si="0"/>
        <v>152565</v>
      </c>
      <c r="O19" s="28"/>
      <c r="P19" s="8">
        <f t="shared" si="1"/>
        <v>0.11663437971594619</v>
      </c>
    </row>
    <row r="20" spans="1:18" ht="15" customHeight="1">
      <c r="A20" s="1" t="s">
        <v>58</v>
      </c>
      <c r="B20" s="26">
        <v>64858</v>
      </c>
      <c r="C20" s="26">
        <v>1283</v>
      </c>
      <c r="D20" s="26">
        <v>29760</v>
      </c>
      <c r="E20" s="26">
        <v>13463</v>
      </c>
      <c r="F20" s="26">
        <v>4852</v>
      </c>
      <c r="G20" s="26">
        <v>13940</v>
      </c>
      <c r="H20" s="26">
        <v>18479</v>
      </c>
      <c r="I20" s="26">
        <v>7448</v>
      </c>
      <c r="J20" s="26">
        <v>19070</v>
      </c>
      <c r="K20" s="26">
        <v>685</v>
      </c>
      <c r="L20" s="26">
        <v>8764</v>
      </c>
      <c r="M20" s="6">
        <v>40660</v>
      </c>
      <c r="N20" s="27">
        <f t="shared" si="0"/>
        <v>223262</v>
      </c>
      <c r="O20" s="28"/>
      <c r="P20" s="8">
        <f t="shared" si="1"/>
        <v>0.17068151203842019</v>
      </c>
    </row>
    <row r="21" spans="1:18" ht="15" customHeight="1">
      <c r="A21" s="1" t="s">
        <v>59</v>
      </c>
      <c r="B21" s="26">
        <v>3898</v>
      </c>
      <c r="C21" s="26"/>
      <c r="D21" s="26">
        <v>3114</v>
      </c>
      <c r="E21" s="26">
        <v>1788</v>
      </c>
      <c r="F21" s="26">
        <v>0</v>
      </c>
      <c r="G21" s="26"/>
      <c r="H21" s="26"/>
      <c r="I21" s="26"/>
      <c r="J21" s="26"/>
      <c r="K21" s="26">
        <v>92</v>
      </c>
      <c r="L21" s="26"/>
      <c r="M21" s="6">
        <v>21360</v>
      </c>
      <c r="N21" s="27">
        <f t="shared" si="0"/>
        <v>30252</v>
      </c>
      <c r="O21" s="28"/>
      <c r="P21" s="8">
        <f t="shared" si="1"/>
        <v>2.3127344116716179E-2</v>
      </c>
    </row>
    <row r="22" spans="1:18" ht="15" customHeight="1">
      <c r="A22" s="1" t="s">
        <v>60</v>
      </c>
      <c r="B22" s="26">
        <v>20940</v>
      </c>
      <c r="C22" s="26"/>
      <c r="D22" s="26">
        <v>568</v>
      </c>
      <c r="E22" s="26">
        <v>19443</v>
      </c>
      <c r="F22" s="26">
        <v>12500</v>
      </c>
      <c r="G22" s="26">
        <v>2192</v>
      </c>
      <c r="H22" s="26">
        <v>7020</v>
      </c>
      <c r="I22" s="26"/>
      <c r="J22" s="26"/>
      <c r="K22" s="26">
        <v>339</v>
      </c>
      <c r="L22" s="26">
        <v>1</v>
      </c>
      <c r="M22" s="6">
        <v>21972</v>
      </c>
      <c r="N22" s="27">
        <f t="shared" si="0"/>
        <v>84975</v>
      </c>
      <c r="O22" s="28"/>
      <c r="P22" s="8">
        <f t="shared" si="1"/>
        <v>6.4962517067233813E-2</v>
      </c>
    </row>
    <row r="23" spans="1:18" ht="15" customHeight="1">
      <c r="A23" s="1" t="s">
        <v>61</v>
      </c>
      <c r="B23" s="26">
        <v>7351</v>
      </c>
      <c r="C23" s="26">
        <v>353</v>
      </c>
      <c r="D23" s="26"/>
      <c r="E23" s="26">
        <v>940</v>
      </c>
      <c r="F23" s="26">
        <v>1009</v>
      </c>
      <c r="G23" s="26">
        <v>856</v>
      </c>
      <c r="H23" s="26">
        <v>88</v>
      </c>
      <c r="I23" s="26"/>
      <c r="J23" s="26"/>
      <c r="K23" s="26"/>
      <c r="L23" s="26"/>
      <c r="M23" s="6">
        <v>2403</v>
      </c>
      <c r="N23" s="27">
        <f t="shared" si="0"/>
        <v>13000</v>
      </c>
      <c r="O23" s="28"/>
      <c r="P23" s="8">
        <f t="shared" si="1"/>
        <v>9.9383668358227675E-3</v>
      </c>
    </row>
    <row r="24" spans="1:18" ht="15" customHeight="1">
      <c r="A24" s="1" t="s">
        <v>62</v>
      </c>
      <c r="B24" s="26">
        <v>35928</v>
      </c>
      <c r="C24" s="26">
        <v>296</v>
      </c>
      <c r="D24" s="26">
        <v>11265</v>
      </c>
      <c r="E24" s="26">
        <v>11642</v>
      </c>
      <c r="F24" s="26">
        <v>11203</v>
      </c>
      <c r="G24" s="26">
        <v>14024</v>
      </c>
      <c r="H24" s="26">
        <v>6129</v>
      </c>
      <c r="I24" s="26">
        <v>6773</v>
      </c>
      <c r="J24" s="26">
        <v>423</v>
      </c>
      <c r="K24" s="26">
        <v>233</v>
      </c>
      <c r="L24" s="26"/>
      <c r="M24" s="6">
        <v>21084</v>
      </c>
      <c r="N24" s="27">
        <f t="shared" si="0"/>
        <v>119000</v>
      </c>
      <c r="O24" s="28"/>
      <c r="P24" s="8">
        <f t="shared" si="1"/>
        <v>9.0974281035608409E-2</v>
      </c>
    </row>
    <row r="25" spans="1:18" ht="15" customHeight="1">
      <c r="A25" s="1" t="s">
        <v>63</v>
      </c>
      <c r="B25" s="26">
        <v>52451</v>
      </c>
      <c r="C25" s="26">
        <v>1469</v>
      </c>
      <c r="D25" s="26">
        <v>10199</v>
      </c>
      <c r="E25" s="26">
        <v>12657</v>
      </c>
      <c r="F25" s="26">
        <v>5761</v>
      </c>
      <c r="G25" s="26">
        <v>21000</v>
      </c>
      <c r="H25" s="26"/>
      <c r="I25" s="26"/>
      <c r="J25" s="26">
        <v>17313</v>
      </c>
      <c r="K25" s="26">
        <v>2631</v>
      </c>
      <c r="L25" s="26">
        <v>3</v>
      </c>
      <c r="M25" s="6">
        <v>23904</v>
      </c>
      <c r="N25" s="27">
        <f t="shared" si="0"/>
        <v>147388</v>
      </c>
      <c r="O25" s="28"/>
      <c r="P25" s="8">
        <f t="shared" si="1"/>
        <v>0.11267661624601892</v>
      </c>
    </row>
    <row r="26" spans="1:18" ht="15" customHeight="1">
      <c r="A26" s="1" t="s">
        <v>64</v>
      </c>
      <c r="B26" s="26">
        <v>13</v>
      </c>
      <c r="C26" s="26"/>
      <c r="D26" s="26"/>
      <c r="E26" s="26">
        <v>0</v>
      </c>
      <c r="F26" s="26">
        <v>0</v>
      </c>
      <c r="G26" s="26"/>
      <c r="H26" s="26"/>
      <c r="I26" s="26"/>
      <c r="J26" s="26"/>
      <c r="K26" s="26"/>
      <c r="L26" s="26"/>
      <c r="M26" s="6">
        <v>3465</v>
      </c>
      <c r="N26" s="27">
        <f t="shared" si="0"/>
        <v>3478</v>
      </c>
      <c r="O26" s="28"/>
      <c r="P26" s="8">
        <f t="shared" si="1"/>
        <v>2.6588953734608912E-3</v>
      </c>
    </row>
    <row r="27" spans="1:18" ht="15" customHeight="1">
      <c r="A27" s="1" t="s">
        <v>65</v>
      </c>
      <c r="B27" s="26">
        <v>6909</v>
      </c>
      <c r="C27" s="26">
        <v>627</v>
      </c>
      <c r="D27" s="26"/>
      <c r="E27" s="26">
        <v>3056</v>
      </c>
      <c r="F27" s="26">
        <v>3708</v>
      </c>
      <c r="G27" s="26"/>
      <c r="H27" s="26"/>
      <c r="I27" s="26"/>
      <c r="J27" s="26"/>
      <c r="K27" s="26"/>
      <c r="L27" s="26"/>
      <c r="M27" s="6">
        <v>1563</v>
      </c>
      <c r="N27" s="27">
        <f t="shared" si="0"/>
        <v>15863</v>
      </c>
      <c r="O27" s="28"/>
      <c r="P27" s="8">
        <f t="shared" si="1"/>
        <v>1.212710100897358E-2</v>
      </c>
    </row>
    <row r="28" spans="1:18" ht="15" customHeight="1">
      <c r="A28" s="1" t="s">
        <v>66</v>
      </c>
      <c r="B28" s="26">
        <v>18639</v>
      </c>
      <c r="C28" s="26">
        <v>670</v>
      </c>
      <c r="D28" s="26">
        <v>3519</v>
      </c>
      <c r="E28" s="26">
        <v>2745</v>
      </c>
      <c r="F28" s="26">
        <v>6031</v>
      </c>
      <c r="G28" s="26">
        <v>1932</v>
      </c>
      <c r="H28" s="26">
        <v>2</v>
      </c>
      <c r="I28" s="26">
        <v>5401</v>
      </c>
      <c r="J28" s="26">
        <v>2</v>
      </c>
      <c r="K28" s="26">
        <v>1</v>
      </c>
      <c r="L28" s="26">
        <v>17</v>
      </c>
      <c r="M28" s="6">
        <v>20306</v>
      </c>
      <c r="N28" s="27">
        <f t="shared" si="0"/>
        <v>59265</v>
      </c>
      <c r="O28" s="28"/>
      <c r="P28" s="8">
        <f t="shared" si="1"/>
        <v>4.5307485425002791E-2</v>
      </c>
    </row>
    <row r="29" spans="1:18" ht="15" customHeight="1">
      <c r="A29" s="1" t="s">
        <v>67</v>
      </c>
      <c r="B29" s="26">
        <v>1813</v>
      </c>
      <c r="C29" s="26"/>
      <c r="D29" s="26"/>
      <c r="E29" s="26">
        <v>516</v>
      </c>
      <c r="F29" s="26">
        <v>1</v>
      </c>
      <c r="G29" s="26"/>
      <c r="H29" s="26"/>
      <c r="I29" s="26">
        <v>7</v>
      </c>
      <c r="J29" s="26"/>
      <c r="K29" s="26"/>
      <c r="L29" s="26"/>
      <c r="M29" s="6">
        <v>35</v>
      </c>
      <c r="N29" s="27">
        <f t="shared" si="0"/>
        <v>2372</v>
      </c>
      <c r="O29" s="28"/>
      <c r="P29" s="8">
        <f t="shared" si="1"/>
        <v>1.8133697026593541E-3</v>
      </c>
    </row>
    <row r="30" spans="1:18" ht="15" customHeight="1">
      <c r="A30" s="1" t="s">
        <v>68</v>
      </c>
      <c r="B30" s="26">
        <v>3221</v>
      </c>
      <c r="C30" s="26">
        <v>1128</v>
      </c>
      <c r="D30" s="26">
        <v>1531</v>
      </c>
      <c r="E30" s="26">
        <v>178</v>
      </c>
      <c r="F30" s="26">
        <v>205</v>
      </c>
      <c r="G30" s="26">
        <v>221</v>
      </c>
      <c r="H30" s="26">
        <v>8</v>
      </c>
      <c r="I30" s="26">
        <v>1412</v>
      </c>
      <c r="J30" s="26">
        <v>2</v>
      </c>
      <c r="K30" s="26">
        <v>132</v>
      </c>
      <c r="L30" s="26">
        <v>308</v>
      </c>
      <c r="M30" s="6">
        <v>1858</v>
      </c>
      <c r="N30" s="27">
        <f t="shared" si="0"/>
        <v>10204</v>
      </c>
      <c r="O30" s="28"/>
      <c r="P30" s="8">
        <f t="shared" si="1"/>
        <v>7.80085347636427E-3</v>
      </c>
    </row>
    <row r="31" spans="1:18" ht="15" customHeight="1">
      <c r="A31" s="1" t="s">
        <v>69</v>
      </c>
      <c r="B31" s="26">
        <v>3173</v>
      </c>
      <c r="C31" s="26"/>
      <c r="D31" s="26">
        <v>722</v>
      </c>
      <c r="E31" s="26">
        <v>545</v>
      </c>
      <c r="F31" s="26">
        <v>577</v>
      </c>
      <c r="G31" s="26">
        <v>66</v>
      </c>
      <c r="H31" s="26">
        <v>1</v>
      </c>
      <c r="I31" s="26">
        <v>1449</v>
      </c>
      <c r="J31" s="26"/>
      <c r="K31" s="26">
        <v>4</v>
      </c>
      <c r="L31" s="26">
        <v>51</v>
      </c>
      <c r="M31" s="6">
        <v>1060</v>
      </c>
      <c r="N31" s="27">
        <f t="shared" si="0"/>
        <v>7648</v>
      </c>
      <c r="O31" s="28"/>
      <c r="P31" s="8">
        <f t="shared" si="1"/>
        <v>5.8468176584901936E-3</v>
      </c>
    </row>
    <row r="32" spans="1:18" ht="15" customHeight="1">
      <c r="A32" s="1" t="s">
        <v>70</v>
      </c>
      <c r="B32" s="26">
        <v>14412</v>
      </c>
      <c r="C32" s="26">
        <v>1142</v>
      </c>
      <c r="D32" s="26">
        <v>35</v>
      </c>
      <c r="E32" s="26">
        <v>844</v>
      </c>
      <c r="F32" s="26">
        <v>1048</v>
      </c>
      <c r="G32" s="26">
        <v>1901</v>
      </c>
      <c r="H32" s="26">
        <v>60</v>
      </c>
      <c r="I32" s="26">
        <v>126</v>
      </c>
      <c r="J32" s="26">
        <v>4</v>
      </c>
      <c r="K32" s="26">
        <v>307</v>
      </c>
      <c r="L32" s="26">
        <v>1</v>
      </c>
      <c r="M32" s="6">
        <v>3385</v>
      </c>
      <c r="N32" s="27">
        <f t="shared" si="0"/>
        <v>23265</v>
      </c>
      <c r="O32" s="28"/>
      <c r="P32" s="8">
        <f t="shared" si="1"/>
        <v>1.7785854187339745E-2</v>
      </c>
    </row>
    <row r="33" spans="1:16" ht="15" customHeight="1">
      <c r="A33" s="29" t="s">
        <v>19</v>
      </c>
      <c r="B33" s="4">
        <f>SUM(B6:B32)</f>
        <v>343182</v>
      </c>
      <c r="C33" s="4">
        <f t="shared" ref="C33:N33" si="2">SUM(C6:C32)</f>
        <v>130176</v>
      </c>
      <c r="D33" s="4">
        <f t="shared" si="2"/>
        <v>103330</v>
      </c>
      <c r="E33" s="4">
        <f>SUM(E6:E32)</f>
        <v>93896</v>
      </c>
      <c r="F33" s="4">
        <f t="shared" si="2"/>
        <v>87456</v>
      </c>
      <c r="G33" s="4">
        <f t="shared" si="2"/>
        <v>72733</v>
      </c>
      <c r="H33" s="4">
        <f t="shared" si="2"/>
        <v>42190</v>
      </c>
      <c r="I33" s="4">
        <f>SUM(I6:I32)</f>
        <v>41117</v>
      </c>
      <c r="J33" s="4">
        <f t="shared" si="2"/>
        <v>39899</v>
      </c>
      <c r="K33" s="4">
        <f>SUM(K6:K32)</f>
        <v>19665</v>
      </c>
      <c r="L33" s="4">
        <f t="shared" si="2"/>
        <v>18299</v>
      </c>
      <c r="M33" s="4">
        <f t="shared" si="2"/>
        <v>316119</v>
      </c>
      <c r="N33" s="4">
        <f t="shared" si="2"/>
        <v>1308062</v>
      </c>
      <c r="O33" s="30"/>
      <c r="P33" s="8">
        <f t="shared" si="1"/>
        <v>1</v>
      </c>
    </row>
    <row r="34" spans="1:16" ht="15" customHeight="1"/>
    <row r="35" spans="1:16">
      <c r="A35" s="2" t="s">
        <v>85</v>
      </c>
    </row>
    <row r="36" spans="1:16">
      <c r="A36" s="2" t="s">
        <v>102</v>
      </c>
      <c r="J36" s="20">
        <f>B33+C33+D33+E33+F33+G33+H33+I33+J33+K33+L33</f>
        <v>991943</v>
      </c>
    </row>
    <row r="37" spans="1:16">
      <c r="A37" s="2" t="s">
        <v>103</v>
      </c>
    </row>
    <row r="38" spans="1:16">
      <c r="A38" s="31" t="s">
        <v>100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2"/>
    </row>
  </sheetData>
  <sortState xmlns:xlrd2="http://schemas.microsoft.com/office/spreadsheetml/2017/richdata2" columnSort="1" ref="P5:AU54">
    <sortCondition descending="1" ref="P33:AU33"/>
  </sortState>
  <mergeCells count="1">
    <mergeCell ref="A38:N38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1"/>
  <sheetViews>
    <sheetView workbookViewId="0">
      <selection sqref="A1:XFD1048576"/>
    </sheetView>
  </sheetViews>
  <sheetFormatPr baseColWidth="10" defaultColWidth="9.83203125" defaultRowHeight="15"/>
  <cols>
    <col min="1" max="1" width="9.83203125" style="11"/>
    <col min="2" max="2" width="18" style="17" customWidth="1"/>
    <col min="3" max="3" width="9.83203125" style="16"/>
    <col min="4" max="16384" width="9.83203125" style="11"/>
  </cols>
  <sheetData>
    <row r="2" spans="2:9" ht="17">
      <c r="B2" s="9" t="s">
        <v>73</v>
      </c>
      <c r="C2" s="10">
        <f>'4.4'!B33</f>
        <v>343182</v>
      </c>
      <c r="I2" s="12" t="s">
        <v>110</v>
      </c>
    </row>
    <row r="3" spans="2:9">
      <c r="B3" s="9" t="s">
        <v>88</v>
      </c>
      <c r="C3" s="10">
        <f>'4.4'!C33</f>
        <v>130176</v>
      </c>
    </row>
    <row r="4" spans="2:9">
      <c r="B4" s="9" t="s">
        <v>75</v>
      </c>
      <c r="C4" s="10">
        <f>'4.4'!D33</f>
        <v>103330</v>
      </c>
    </row>
    <row r="5" spans="2:9">
      <c r="B5" s="9" t="s">
        <v>96</v>
      </c>
      <c r="C5" s="10">
        <f>'4.4'!E33</f>
        <v>93896</v>
      </c>
    </row>
    <row r="6" spans="2:9">
      <c r="B6" s="9" t="s">
        <v>97</v>
      </c>
      <c r="C6" s="10">
        <f>'4.4'!F33</f>
        <v>87456</v>
      </c>
    </row>
    <row r="7" spans="2:9">
      <c r="B7" s="9" t="s">
        <v>74</v>
      </c>
      <c r="C7" s="10">
        <f>'4.4'!G33</f>
        <v>72733</v>
      </c>
    </row>
    <row r="8" spans="2:9">
      <c r="B8" s="9" t="s">
        <v>99</v>
      </c>
      <c r="C8" s="10">
        <f>'4.4'!H33</f>
        <v>42190</v>
      </c>
    </row>
    <row r="9" spans="2:9">
      <c r="B9" s="9" t="s">
        <v>77</v>
      </c>
      <c r="C9" s="10">
        <f>'4.4'!I33</f>
        <v>41117</v>
      </c>
    </row>
    <row r="10" spans="2:9">
      <c r="B10" s="9" t="s">
        <v>76</v>
      </c>
      <c r="C10" s="10">
        <f>'4.4'!J33</f>
        <v>39899</v>
      </c>
    </row>
    <row r="11" spans="2:9">
      <c r="B11" s="9" t="s">
        <v>107</v>
      </c>
      <c r="C11" s="10">
        <f>'4.4'!K33</f>
        <v>19665</v>
      </c>
    </row>
    <row r="12" spans="2:9">
      <c r="B12" s="9" t="s">
        <v>105</v>
      </c>
      <c r="C12" s="10">
        <f>'4.4'!L33</f>
        <v>18299</v>
      </c>
    </row>
    <row r="13" spans="2:9">
      <c r="B13" s="9" t="s">
        <v>98</v>
      </c>
      <c r="C13" s="10">
        <f>'4.4'!M33</f>
        <v>316119</v>
      </c>
    </row>
    <row r="14" spans="2:9">
      <c r="B14" s="13" t="s">
        <v>14</v>
      </c>
      <c r="C14" s="14">
        <f>SUM(C2:C13)</f>
        <v>1308062</v>
      </c>
    </row>
    <row r="16" spans="2:9">
      <c r="B16" s="15"/>
    </row>
    <row r="17" spans="2:5">
      <c r="B17" s="15"/>
    </row>
    <row r="18" spans="2:5">
      <c r="B18" s="15"/>
    </row>
    <row r="19" spans="2:5">
      <c r="B19" s="15"/>
    </row>
    <row r="20" spans="2:5">
      <c r="B20" s="15"/>
    </row>
    <row r="21" spans="2:5">
      <c r="B21" s="15"/>
    </row>
    <row r="22" spans="2:5">
      <c r="B22" s="15"/>
    </row>
    <row r="23" spans="2:5">
      <c r="B23" s="15"/>
    </row>
    <row r="24" spans="2:5">
      <c r="B24" s="15"/>
    </row>
    <row r="25" spans="2:5">
      <c r="B25" s="15"/>
    </row>
    <row r="26" spans="2:5">
      <c r="B26" s="15"/>
    </row>
    <row r="28" spans="2:5">
      <c r="B28" s="15"/>
    </row>
    <row r="30" spans="2:5">
      <c r="E30" s="11" t="s">
        <v>94</v>
      </c>
    </row>
    <row r="31" spans="2:5">
      <c r="E31" s="11" t="s">
        <v>95</v>
      </c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4.1</vt:lpstr>
      <vt:lpstr>GRAFICO 35</vt:lpstr>
      <vt:lpstr>4.2</vt:lpstr>
      <vt:lpstr>GRAFICO 36</vt:lpstr>
      <vt:lpstr>4.3</vt:lpstr>
      <vt:lpstr>4.4</vt:lpstr>
      <vt:lpstr>GRAFICO 37</vt:lpstr>
      <vt:lpstr>'4.1'!Área_de_impresión</vt:lpstr>
      <vt:lpstr>'4.2'!Área_de_impresión</vt:lpstr>
      <vt:lpstr>'4.3'!Área_de_impresión</vt:lpstr>
      <vt:lpstr>'4.4'!Área_de_impresión</vt:lpstr>
      <vt:lpstr>'GRAFICO 35'!Área_de_impresión</vt:lpstr>
      <vt:lpstr>'GRAFICO 36'!Área_de_impresión</vt:lpstr>
      <vt:lpstr>'GRAFICO 37'!Área_de_impresión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projas</dc:creator>
  <cp:lastModifiedBy>Marjorie Campos Gómez</cp:lastModifiedBy>
  <cp:lastPrinted>2015-06-04T19:02:02Z</cp:lastPrinted>
  <dcterms:created xsi:type="dcterms:W3CDTF">2013-07-03T19:01:43Z</dcterms:created>
  <dcterms:modified xsi:type="dcterms:W3CDTF">2021-06-30T18:34:31Z</dcterms:modified>
</cp:coreProperties>
</file>